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Observations" sheetId="2" r:id="rId5"/>
    <sheet state="visible" name="Button" sheetId="3" r:id="rId6"/>
    <sheet state="visible" name="Seekbar" sheetId="4" r:id="rId7"/>
    <sheet state="visible" name="Checkbox" sheetId="5" r:id="rId8"/>
    <sheet state="visible" name="Switch" sheetId="6" r:id="rId9"/>
    <sheet state="visible" name="Spinner" sheetId="7" r:id="rId10"/>
    <sheet state="visible" name="Rating bar" sheetId="8" r:id="rId11"/>
  </sheets>
  <definedNames/>
  <calcPr/>
  <extLst>
    <ext uri="GoogleSheetsCustomDataVersion1">
      <go:sheetsCustomData xmlns:go="http://customooxmlschemas.google.com/" r:id="rId12" roundtripDataSignature="AMtx7mhTjUrY5QPoGwL5kOwpqhaTym0b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ID#AAAAJlp13T4
Alessandro Iop    (2020-05-26 10:03:35)
By distribution, we mean only the distribution of the middle half of the population (from 1st quartile to 3rd)</t>
      </text>
    </comment>
  </commentList>
  <extLst>
    <ext uri="GoogleSheetsCustomDataVersion1">
      <go:sheetsCustomData xmlns:go="http://customooxmlschemas.google.com/" r:id="rId1" roundtripDataSignature="AMtx7mgSJX1kP8Z9eChNT5+Wi8ePXWHBB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8">
      <text>
        <t xml:space="preserve">======
ID#AAAAJjSELp0
Alessandro Iop    (2020-05-16 12:49:26)
Versions 3 and 2 are almost unperceivable, not sufficient to understand if I pressed a button.</t>
      </text>
    </comment>
    <comment authorId="0" ref="V17">
      <text>
        <t xml:space="preserve">======
ID#AAAAJjSELps
Alessandro Iop    (2020-05-16 12:48:00)
Feedbacks belonging to versions 2 and 3 are very weak.</t>
      </text>
    </comment>
    <comment authorId="0" ref="V10">
      <text>
        <t xml:space="preserve">======
ID#AAAAJjSELpg
Alessandro Iop    (2020-05-16 12:46:05)
Version 3 seems to me the most effective because it feels like clicking on a real button that goes up and down.</t>
      </text>
    </comment>
    <comment authorId="0" ref="V6">
      <text>
        <t xml:space="preserve">======
ID#AAAAJjSELpQ
Alessandro Iop    (2020-05-16 12:44:43)
No sensation</t>
      </text>
    </comment>
    <comment authorId="0" ref="V4">
      <text>
        <t xml:space="preserve">======
ID#AAAAJjSELpI
Alessandro Iop    (2020-05-16 12:44:00)
I felt the vibration very weak or none at all.</t>
      </text>
    </comment>
    <comment authorId="0" ref="V2">
      <text>
        <t xml:space="preserve">======
ID#AAAAJjSELo8
Alessandro Iop    (2020-05-16 12:42:22)
Versions 2 and 3 unexpectedly don't give feedback, while version 4 has a very weak feedback associated to the pressing, none at the releasing.</t>
      </text>
    </comment>
  </commentList>
  <extLst>
    <ext uri="GoogleSheetsCustomDataVersion1">
      <go:sheetsCustomData xmlns:go="http://customooxmlschemas.google.com/" r:id="rId1" roundtripDataSignature="AMtx7mgNwzqmo8B884Dw6QeN4yM497lnt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8">
      <text>
        <t xml:space="preserve">======
ID#AAAAJjSELqQ
Federico Landorno    (2020-05-16 12:51:55)
My favorite vibration is the one of version 3 because it's more linear.</t>
      </text>
    </comment>
    <comment authorId="0" ref="V17">
      <text>
        <t xml:space="preserve">======
ID#AAAAJjSELqE
Federico Landorno    (2020-05-16 12:51:20)
The vibration is almost imperceptible.</t>
      </text>
    </comment>
    <comment authorId="0" ref="V6">
      <text>
        <t xml:space="preserve">======
ID#AAAAJjSELp8
Federico Landorno    (2020-05-16 12:50:55)
The vibrations are too light to evaluate.</t>
      </text>
    </comment>
    <comment authorId="0" ref="V2">
      <text>
        <t xml:space="preserve">======
ID#AAAAJjSELp4
Federico Landorno    (2020-05-16 12:50:30)
Version 4 does not give feedback. Version 2 gives feedback both when scrolling and when clicking, except if I click on the left side. Version 3 does not give feedback if I click and scroll slowly. My opinion on version 2 is that it is not very natural as it resembles the vibration of a chainsaw, while version 3 is rather natural since it seems my cat's purr.</t>
      </text>
    </comment>
  </commentList>
  <extLst>
    <ext uri="GoogleSheetsCustomDataVersion1">
      <go:sheetsCustomData xmlns:go="http://customooxmlschemas.google.com/" r:id="rId1" roundtripDataSignature="AMtx7mgsG4+jbBVs7ETuopxm5zJG4j7jD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8">
      <text>
        <t xml:space="preserve">======
ID#AAAAJjSELqg
Alessandro Iop    (2020-05-16 12:53:07)
All versions vibrate both when selected and deselected.</t>
      </text>
    </comment>
    <comment authorId="0" ref="V17">
      <text>
        <t xml:space="preserve">======
ID#AAAAJjSELqY
Alessandro Iop    (2020-05-16 12:52:41)
All the versions give feedback both when they're selected and when they're deselected, 3 and 4 are equal, 2 is unperceivable</t>
      </text>
    </comment>
    <comment authorId="0" ref="V14">
      <text>
        <t xml:space="preserve">======
ID#AAAAJjSELqI
Alessandro Iop    (2020-05-16 12:51:33)
I don't receive any differences in the vibration between the different versions.</t>
      </text>
    </comment>
    <comment authorId="0" ref="V2">
      <text>
        <t xml:space="preserve">======
ID#AAAAJjSELqA
Alessandro Iop    (2020-05-16 12:51:09)
Version 2 gives no feedback. Version 3 gives a very disappointing feedback  and it gives it only when I select. Version 4 gives an irritating feedback because it vibrates only when I deselect.</t>
      </text>
    </comment>
  </commentList>
  <extLst>
    <ext uri="GoogleSheetsCustomDataVersion1">
      <go:sheetsCustomData xmlns:go="http://customooxmlschemas.google.com/" r:id="rId1" roundtripDataSignature="AMtx7mgCv8j04gpeXN8IIxjsfRcBpQnXx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8">
      <text>
        <t xml:space="preserve">======
ID#AAAAJjSELqk
Federico Landorno    (2020-05-16 12:53:25)
Versions vibrate if selected but do not vibrate when deselected.</t>
      </text>
    </comment>
    <comment authorId="0" ref="V17">
      <text>
        <t xml:space="preserve">======
ID#AAAAJjSELqc
Federico Landorno    (2020-05-16 12:52:55)
Versions 2/3/4 are equals.</t>
      </text>
    </comment>
    <comment authorId="0" ref="V2">
      <text>
        <t xml:space="preserve">======
ID#AAAAJjSELqU
Federico Landorno    (2020-05-16 12:52:35)
Version 3 does not give feedback. Version 2 and 4 are the same and give very disappointing feedback and only give it when they are selected.</t>
      </text>
    </comment>
  </commentList>
  <extLst>
    <ext uri="GoogleSheetsCustomDataVersion1">
      <go:sheetsCustomData xmlns:go="http://customooxmlschemas.google.com/" r:id="rId1" roundtripDataSignature="AMtx7mgM9gq5AVGlUj/SGfjKtWr6K2l9MQ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8">
      <text>
        <t xml:space="preserve">======
ID#AAAAJjSELrQ
Alessandro Iop    (2020-05-16 13:00:48)
Version 4 grabs my attention but I find it extremely irritating because of the echo that brings me to think of having clicked twice.</t>
      </text>
    </comment>
    <comment authorId="0" ref="V17">
      <text>
        <t xml:space="preserve">======
ID#AAAAJjSELrM
Alessandro Iop    (2020-05-16 12:59:56)
Versions 3 and 4 are equal, the first element is unperceivable.</t>
      </text>
    </comment>
    <comment authorId="0" ref="V16">
      <text>
        <t xml:space="preserve">======
ID#AAAAJjSELrI
Alessandro Iop    (2020-05-16 12:58:41)
Version 4 is disorientating, it is not natural because of the double vibration.</t>
      </text>
    </comment>
    <comment authorId="0" ref="V6">
      <text>
        <t xml:space="preserve">======
ID#AAAAJjSELrE
Alessandro Iop    (2020-05-16 12:58:13)
Like I said, too weak.</t>
      </text>
    </comment>
    <comment authorId="0" ref="V4">
      <text>
        <t xml:space="preserve">======
ID#AAAAJjSELq8
Alessandro Iop    (2020-05-16 12:57:40)
Not very obvious</t>
      </text>
    </comment>
    <comment authorId="0" ref="V1">
      <text>
        <t xml:space="preserve">======
ID#AAAAJjSELq0
Alessandro Iop    (2020-05-16 12:56:12)
Version 2 (especially item 1) is very disappointing. Version 3 is very similar to version 2 but with stronger feedbacks that don't grab my attention anyways. Version 4 gives an imprecise and irritating feedback.</t>
      </text>
    </comment>
  </commentList>
  <extLst>
    <ext uri="GoogleSheetsCustomDataVersion1">
      <go:sheetsCustomData xmlns:go="http://customooxmlschemas.google.com/" r:id="rId1" roundtripDataSignature="AMtx7mhUw4+YjbBAdQqaQgaakiFfs5ed2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8">
      <text>
        <t xml:space="preserve">======
ID#AAAAJjSELqw
Federico Landorno    (2020-05-16 12:54:53)
Version 4 has increasing intensity to the right.</t>
      </text>
    </comment>
    <comment authorId="0" ref="V10">
      <text>
        <t xml:space="preserve">======
ID#AAAAJjSELqs
Federico Landorno    (2020-05-16 12:54:30)
Versions 3 and 4 seem to me to give exaggerated feedback for the rating bar.</t>
      </text>
    </comment>
    <comment authorId="0" ref="V2">
      <text>
        <t xml:space="preserve">======
ID#AAAAJjSELqo
Federico Landorno    (2020-05-16 12:54:04)
Version 2 gives very disappointing, too sharp and weak feedback. Version 3 is better, but not as much as version 4 which gives a nice nuanced feedback towards the end of the vibration.</t>
      </text>
    </comment>
  </commentList>
  <extLst>
    <ext uri="GoogleSheetsCustomDataVersion1">
      <go:sheetsCustomData xmlns:go="http://customooxmlschemas.google.com/" r:id="rId1" roundtripDataSignature="AMtx7mihLp1lmWyiRVDI3zlWkNJEWHYSuw=="/>
    </ext>
  </extLst>
</comments>
</file>

<file path=xl/sharedStrings.xml><?xml version="1.0" encoding="utf-8"?>
<sst xmlns="http://schemas.openxmlformats.org/spreadsheetml/2006/main" count="3418" uniqueCount="272">
  <si>
    <t>With "Not applicable"</t>
  </si>
  <si>
    <t>Without "Not applicable"</t>
  </si>
  <si>
    <t>Stacked column chart</t>
  </si>
  <si>
    <t>Column chart</t>
  </si>
  <si>
    <t>Candle chart</t>
  </si>
  <si>
    <t>Versions</t>
  </si>
  <si>
    <t>Vibration Pattern</t>
  </si>
  <si>
    <t>Button</t>
  </si>
  <si>
    <t>Naturalness</t>
  </si>
  <si>
    <t>V3 is most natural</t>
  </si>
  <si>
    <t>All versions have similar averages</t>
  </si>
  <si>
    <t>All versions have the same distribution around the mediane</t>
  </si>
  <si>
    <t>Version 2 (ms)</t>
  </si>
  <si>
    <t>10 - 0</t>
  </si>
  <si>
    <t>Effectiveness</t>
  </si>
  <si>
    <t>V4 is most effective</t>
  </si>
  <si>
    <t>All versions have almost the same distribution around the mediane</t>
  </si>
  <si>
    <t>Version 3 (ms)</t>
  </si>
  <si>
    <t>10 - 10</t>
  </si>
  <si>
    <t>Attention</t>
  </si>
  <si>
    <t>V4 gets most attention, V2 the least</t>
  </si>
  <si>
    <t>V4 has a particularly high average, V2 gets less attention than V1</t>
  </si>
  <si>
    <t>V2 is heavily distributed arounnd very low vlaues</t>
  </si>
  <si>
    <t>Version 4 (ms)</t>
  </si>
  <si>
    <t>30 - 10</t>
  </si>
  <si>
    <t>Seekbar</t>
  </si>
  <si>
    <t>V4 is most natural, V2 the least</t>
  </si>
  <si>
    <t>Lower pattern complexity corresponds to a higher average naturalness</t>
  </si>
  <si>
    <t>V3 is heavily distributed around the mediane, V2 and V4 have almost the same distribution</t>
  </si>
  <si>
    <t>Progress*1.5</t>
  </si>
  <si>
    <t>V3 is most effective, V2 the least</t>
  </si>
  <si>
    <t>All versions have almost the same distribution around the mediane, but V3 has a higher mediane</t>
  </si>
  <si>
    <t>V2 gets most attention, V4 the least</t>
  </si>
  <si>
    <t>Higher pattern complexity corresponds to more attention grabbed on average</t>
  </si>
  <si>
    <t>All versions have the same distribution around the mediane, but the mediane increases with pattern complexity</t>
  </si>
  <si>
    <t>4 when pressed and released</t>
  </si>
  <si>
    <t>Checkbox</t>
  </si>
  <si>
    <t>V2 is most natural , V4 the least</t>
  </si>
  <si>
    <t>Lower haptic feedback intensity corresponds to more naturality on average</t>
  </si>
  <si>
    <t xml:space="preserve">V2 and V4 are equally distributed, but V4 has a lower mediane, while V3 is more loosely distributed </t>
  </si>
  <si>
    <t>All versions are effective, equal distribution</t>
  </si>
  <si>
    <t>V2 and V4 are equally distributed, while V3 is more concentrated</t>
  </si>
  <si>
    <t>Lower haptic feedback intensity corresponds to less attention grabbed</t>
  </si>
  <si>
    <t>All versions have different distributions, where V2 has a lower mediane than V3 and V4 has a loose distribition</t>
  </si>
  <si>
    <t>10 - 30</t>
  </si>
  <si>
    <t>Switch</t>
  </si>
  <si>
    <t>V3 is most natural, V2 the least</t>
  </si>
  <si>
    <t>V2 and V3 are equally distributed, but V3 has a higher mediane, while V4 has a looser distribution</t>
  </si>
  <si>
    <t>30 - 0</t>
  </si>
  <si>
    <t>V4 is most effective, V2 the least</t>
  </si>
  <si>
    <t>V2 has a lower average, while V3 and V4 have similar averages</t>
  </si>
  <si>
    <t>V3 and V4 have the same distribution, and V2 has a similar one, but a lower mediane</t>
  </si>
  <si>
    <t>Distribution around the mediane is slightly heavier for more complex patterns, and the same goes for the height of the mediane</t>
  </si>
  <si>
    <t>Spinner</t>
  </si>
  <si>
    <t>V2 and V3 are almost equally natural, V4 the least</t>
  </si>
  <si>
    <t>V4 is the least natural on average, whille V2 and V3 have similar averages</t>
  </si>
  <si>
    <t>V2 and V4 have the same loose distribution around the mediane, while V3 has a heavier one and has a higher mediane than V4</t>
  </si>
  <si>
    <t>Position*20</t>
  </si>
  <si>
    <t>V2 and V3 are almost equally effective, V4 the least</t>
  </si>
  <si>
    <t>V4 is the least effective on average, whille V2 and V3 have similar averages</t>
  </si>
  <si>
    <t>V2 is more heavily distributed around the mediane than V3, which has typically a longer vibration, and both of them are more heavily distributed than V4</t>
  </si>
  <si>
    <t>V4 gets most attention</t>
  </si>
  <si>
    <t>V2 gets less attention than V3, which has typically a longer vibration, and both of them get less attention than V4</t>
  </si>
  <si>
    <t>V2 has the loosest distribution, and V4 has the highest mediane</t>
  </si>
  <si>
    <t>50,50,50, 50</t>
  </si>
  <si>
    <t>Ratingbar</t>
  </si>
  <si>
    <t>V2 is most natural, V4 the least</t>
  </si>
  <si>
    <t>V3 and V4 have similar averages, while V2 is higher</t>
  </si>
  <si>
    <t>All the versions have almost the same distribution and V1 has lower mediane</t>
  </si>
  <si>
    <t>Rating*10</t>
  </si>
  <si>
    <t>All versions are effective</t>
  </si>
  <si>
    <t>The bigger is the range of vibration, the more loosely distributed the versions are</t>
  </si>
  <si>
    <t>V3 has the loosest distribution, and V2 has the lowest mediane</t>
  </si>
  <si>
    <t>Rating*40</t>
  </si>
  <si>
    <t>ID</t>
  </si>
  <si>
    <t>Timestamp of start</t>
  </si>
  <si>
    <t>Timestamp of end</t>
  </si>
  <si>
    <t>What is your age?</t>
  </si>
  <si>
    <t>What is your gender?</t>
  </si>
  <si>
    <t>Are you currently using your own smartphone for evaluating the Android© application?</t>
  </si>
  <si>
    <t>What type of Operating System (OS) does your personal smartphone have?</t>
  </si>
  <si>
    <t>What brand is the smartphone you are using for evaluating the Android© application?</t>
  </si>
  <si>
    <t>If you know it, what is the model of the smartphone you are using for evaluating the Android© application?</t>
  </si>
  <si>
    <t>Version 1</t>
  </si>
  <si>
    <t>Version 2</t>
  </si>
  <si>
    <t>Version 3</t>
  </si>
  <si>
    <t>Version 4</t>
  </si>
  <si>
    <t>Version 12</t>
  </si>
  <si>
    <t>Version 22</t>
  </si>
  <si>
    <t>Version 32</t>
  </si>
  <si>
    <t>Version 42</t>
  </si>
  <si>
    <t>Version 13</t>
  </si>
  <si>
    <t>Version 23</t>
  </si>
  <si>
    <t>Version 33</t>
  </si>
  <si>
    <t>Version 43</t>
  </si>
  <si>
    <t>Do you have any comments on this particular section of the application? Let us know here below!</t>
  </si>
  <si>
    <t>Version 14</t>
  </si>
  <si>
    <t>Version 24</t>
  </si>
  <si>
    <t>Version 34</t>
  </si>
  <si>
    <t>Version 44</t>
  </si>
  <si>
    <t>Version 15</t>
  </si>
  <si>
    <t>Version 25</t>
  </si>
  <si>
    <t>Version 35</t>
  </si>
  <si>
    <t>Version 45</t>
  </si>
  <si>
    <t>Version 16</t>
  </si>
  <si>
    <t>Version 26</t>
  </si>
  <si>
    <t>Version 36</t>
  </si>
  <si>
    <t>Version 46</t>
  </si>
  <si>
    <t>Do you have any comments on this particular section of the application? Let us know here below!2</t>
  </si>
  <si>
    <t>Version 17</t>
  </si>
  <si>
    <t>Version 27</t>
  </si>
  <si>
    <t>Version 37</t>
  </si>
  <si>
    <t>Version 47</t>
  </si>
  <si>
    <t>Version 18</t>
  </si>
  <si>
    <t>Version 28</t>
  </si>
  <si>
    <t>Version 38</t>
  </si>
  <si>
    <t>Version 48</t>
  </si>
  <si>
    <t>Version 19</t>
  </si>
  <si>
    <t>Version 29</t>
  </si>
  <si>
    <t>Version 39</t>
  </si>
  <si>
    <t>Version 49</t>
  </si>
  <si>
    <t>Do you have any comments on this particular section of the application? Let us know here below!3</t>
  </si>
  <si>
    <t>Version 110</t>
  </si>
  <si>
    <t>Version 210</t>
  </si>
  <si>
    <t>Version 310</t>
  </si>
  <si>
    <t>Version 410</t>
  </si>
  <si>
    <t>Version 111</t>
  </si>
  <si>
    <t>Version 211</t>
  </si>
  <si>
    <t>Version 311</t>
  </si>
  <si>
    <t>Version 411</t>
  </si>
  <si>
    <t>Version 112</t>
  </si>
  <si>
    <t>Version 212</t>
  </si>
  <si>
    <t>Version 312</t>
  </si>
  <si>
    <t>Version 412</t>
  </si>
  <si>
    <t>Do you have any comments on this particular section of the application? Let us know here below!4</t>
  </si>
  <si>
    <t>Version 113</t>
  </si>
  <si>
    <t>Version 213</t>
  </si>
  <si>
    <t>Version 313</t>
  </si>
  <si>
    <t>Version 413</t>
  </si>
  <si>
    <t>Version 114</t>
  </si>
  <si>
    <t>Version 214</t>
  </si>
  <si>
    <t>Version 314</t>
  </si>
  <si>
    <t>Version 414</t>
  </si>
  <si>
    <t>Version 115</t>
  </si>
  <si>
    <t>Version 215</t>
  </si>
  <si>
    <t>Version 315</t>
  </si>
  <si>
    <t>Version 415</t>
  </si>
  <si>
    <t>Do you have any comments on this particular section of the application? Let us know here below!5</t>
  </si>
  <si>
    <t>Version 116</t>
  </si>
  <si>
    <t>Version 216</t>
  </si>
  <si>
    <t>Version 316</t>
  </si>
  <si>
    <t>Version 416</t>
  </si>
  <si>
    <t>Version 117</t>
  </si>
  <si>
    <t>Version 217</t>
  </si>
  <si>
    <t>Version 317</t>
  </si>
  <si>
    <t>Version 417</t>
  </si>
  <si>
    <t>Version 118</t>
  </si>
  <si>
    <t>Version 218</t>
  </si>
  <si>
    <t>Version 318</t>
  </si>
  <si>
    <t>Version 418</t>
  </si>
  <si>
    <t>Do you have any comments on this particular section of the application? Let us know here below!6</t>
  </si>
  <si>
    <t>18 - 30</t>
  </si>
  <si>
    <t>Woman</t>
  </si>
  <si>
    <t>Yes</t>
  </si>
  <si>
    <t>Ulefone</t>
  </si>
  <si>
    <t>Armor 6E</t>
  </si>
  <si>
    <t>Not applicable</t>
  </si>
  <si>
    <t>4</t>
  </si>
  <si>
    <t>5</t>
  </si>
  <si>
    <t>2</t>
  </si>
  <si>
    <t>Le versioni 2 e 3 inaspettatamente non danno feedback, mentre la versione 4 ha un feedback molto debole alla sola pressione, nessuna al rilascio.</t>
  </si>
  <si>
    <t>3</t>
  </si>
  <si>
    <t>La versione 4 non dà feedback. La versione 2 dà feedback sia quando si scorre che quando si clicca, tranne che se clicco sulla parte sinistra. La versione 3 non dà feedback se clicco e se scorro lentamente. Il mio parere sulla versione 2 è che non sia molto naturale poichè assomiglia alla vibrazione di una motosega, mentre la versione 3 è piuttosto naturale dal momento che assomiglia alle fusa del mio gatto.</t>
  </si>
  <si>
    <t>1</t>
  </si>
  <si>
    <t>La versione 2 non dà feedback. La versione 3 dà un feedback molto deludente e lo dà solo quando seleziono. La versione 4 dà un feedback irritante perchè vibra solo quando deseleziono.</t>
  </si>
  <si>
    <t>La versione 3 non dà feedback. La versione 2 e 4 sono uguali e danno un feedback molto deludente e lo danno solo quando vengono selezionati.</t>
  </si>
  <si>
    <t>La versione 2 (specialmente l'elemento 1) è molto deludente. La versione 3 è molto simile alla 2 ma con feedback più forti che non attirano comunque la mia attenzione. La versiona 4 dà un feedback impreciso e irritante.</t>
  </si>
  <si>
    <t>La versione 2 dà dei feedback molto deludenti, troppo netti e deboli. La versione 3 è migliore, ma non quanto la versione 4 che dà un gradevole feedback sfumato verso la fine della vibrazione.</t>
  </si>
  <si>
    <t>&gt; 60</t>
  </si>
  <si>
    <t>Man</t>
  </si>
  <si>
    <t>Asus</t>
  </si>
  <si>
    <t>No</t>
  </si>
  <si>
    <t>iOS</t>
  </si>
  <si>
    <t>Ho sentito molto flebile la fibrazione o nulla</t>
  </si>
  <si>
    <t>Poco evidente</t>
  </si>
  <si>
    <t>Xiaomi</t>
  </si>
  <si>
    <t>Redmi Note 7</t>
  </si>
  <si>
    <t>Samsung</t>
  </si>
  <si>
    <t>nessuna senzazione</t>
  </si>
  <si>
    <t>troppo lievi le vibrazioni per poter fare una valutazione</t>
  </si>
  <si>
    <t>come gia detto. troppo lievi,</t>
  </si>
  <si>
    <t>galaxy 5</t>
  </si>
  <si>
    <t>S9+</t>
  </si>
  <si>
    <t>Huawei</t>
  </si>
  <si>
    <t>p9</t>
  </si>
  <si>
    <t>Galaxy S10</t>
  </si>
  <si>
    <t>La versione 3 mi sembra la più efficace perché mi sembra di cliccare un bottone vero, che si alza e si abbassa.</t>
  </si>
  <si>
    <t>La versione 3 mi risulta la più efficace perché mi da la sensazione di sta trascinando qualcosa.</t>
  </si>
  <si>
    <t>Le versioni 3 e 4 mi sembra che diano un feedback esagerato per il rating bar.</t>
  </si>
  <si>
    <t>Android</t>
  </si>
  <si>
    <t xml:space="preserve">motorola </t>
  </si>
  <si>
    <t>one vision</t>
  </si>
  <si>
    <t>46 - 60</t>
  </si>
  <si>
    <t>LG</t>
  </si>
  <si>
    <t>G7</t>
  </si>
  <si>
    <t>31 - 45</t>
  </si>
  <si>
    <t>Oneplus</t>
  </si>
  <si>
    <t>Oneplus 5</t>
  </si>
  <si>
    <t>non percepisco differenze nella vibrazione tra le varie versioni</t>
  </si>
  <si>
    <t>Galaxy s10</t>
  </si>
  <si>
    <t>La versione 4 disorienta, non è naturale a causa della doppia vibrazione.</t>
  </si>
  <si>
    <t>Nokia</t>
  </si>
  <si>
    <t>Nokia 8</t>
  </si>
  <si>
    <t>I feedback del 2 e del 3 sono molto deboli</t>
  </si>
  <si>
    <t>La versione 4 è quasi impercettibile</t>
  </si>
  <si>
    <t>Le versioni danno feedback sia quando vengono selezionate che deselezionate, 3 e 4 sono uguali, 2 impercettibile</t>
  </si>
  <si>
    <t>Versioni 2/3/4 sono uguali</t>
  </si>
  <si>
    <t>Versioni 3 e 4 sono uguali, il primo elemento impercettibile</t>
  </si>
  <si>
    <t>La 3 e la 2 sono quasi impercettibili, insufficienti per capire se ho premuto un tasto</t>
  </si>
  <si>
    <t>La vibrazione che preferisco è la 3 perché è più lineare</t>
  </si>
  <si>
    <t>Tutte le versioni vibrano sia selezionate che deselezionate</t>
  </si>
  <si>
    <t>Le versioni vibrano se selezionate ma non vibrano quando sono deselezionate</t>
  </si>
  <si>
    <t>La versione 4 attira la mia attenzione ma la trovo estremamente irritante a causa dell'eco che mi porta a pensare di aver cliccato 2 volte</t>
  </si>
  <si>
    <t>La versione 4 ha un'intensità crescente verso destra</t>
  </si>
  <si>
    <t>Mi A2</t>
  </si>
  <si>
    <t>One plus</t>
  </si>
  <si>
    <t>7T</t>
  </si>
  <si>
    <t xml:space="preserve">Having a plain button is hard to identify it's purpose or if it feels natural etc, version two feels the better but if it was a like a switch such as turning of and on the flashlight the others feel better, but no context is given so I am not sure what its purpose is, therefore its a very open ended question. What is natural in this context? </t>
  </si>
  <si>
    <t>Redmi 7</t>
  </si>
  <si>
    <t>S6</t>
  </si>
  <si>
    <t>P30 lite</t>
  </si>
  <si>
    <t>Button 1, 2 and 3 had the same amount of vibration (no vibration at all). Only button 4 had any vibration on my phone</t>
  </si>
  <si>
    <t>Seekbar 1 and 2 had no vibration on my phone</t>
  </si>
  <si>
    <t>Only checkbox 3 and 4 had any vibration</t>
  </si>
  <si>
    <t># Women</t>
  </si>
  <si>
    <t># Own smartphone</t>
  </si>
  <si>
    <t># total Android</t>
  </si>
  <si>
    <t>1.1</t>
  </si>
  <si>
    <t>2.1</t>
  </si>
  <si>
    <t>3.1</t>
  </si>
  <si>
    <t>1.2</t>
  </si>
  <si>
    <t>2.2</t>
  </si>
  <si>
    <t>3.2</t>
  </si>
  <si>
    <t>1.3</t>
  </si>
  <si>
    <t>2.3</t>
  </si>
  <si>
    <t>3.3</t>
  </si>
  <si>
    <t>1.4</t>
  </si>
  <si>
    <t>2.4</t>
  </si>
  <si>
    <t>3.4</t>
  </si>
  <si>
    <t>Feedback</t>
  </si>
  <si>
    <t>Average</t>
  </si>
  <si>
    <t>Standard deviation</t>
  </si>
  <si>
    <t>Sorted averages</t>
  </si>
  <si>
    <t>Natural-ness</t>
  </si>
  <si>
    <t>Min</t>
  </si>
  <si>
    <t>Q1</t>
  </si>
  <si>
    <t>Median</t>
  </si>
  <si>
    <t>Q3</t>
  </si>
  <si>
    <t>Max</t>
  </si>
  <si>
    <t>Mode has dark background</t>
  </si>
  <si>
    <t>1.1 – Natural</t>
  </si>
  <si>
    <t>2.1 – Effectiveness</t>
  </si>
  <si>
    <t>3.1 – Attention</t>
  </si>
  <si>
    <t>1.2 – Natural</t>
  </si>
  <si>
    <t>2.2 – Effectiveness</t>
  </si>
  <si>
    <t>3.2 – Attention</t>
  </si>
  <si>
    <t>1.3 – Natural</t>
  </si>
  <si>
    <t>2.3 – Effectiveness</t>
  </si>
  <si>
    <t>3.3 – Attention</t>
  </si>
  <si>
    <t>1.4 – Natural</t>
  </si>
  <si>
    <t>2.4 – Effectiveness</t>
  </si>
  <si>
    <t>3.4 – Attention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</si>
</sst>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\ h:mm:ss"/>
  </numFmts>
  <fonts count="16">
    <font>
      <sz val="11.0"/>
      <color theme="1"/>
      <name val="Arial"/>
    </font>
    <font>
      <b/>
      <color theme="1"/>
      <name val="Calibri"/>
    </font>
    <font>
      <i/>
      <color theme="1"/>
      <name val="Calibri"/>
    </font>
    <font>
      <color theme="1"/>
      <name val="Calibri"/>
    </font>
    <font>
      <sz val="11.0"/>
      <color rgb="FF000000"/>
      <name val="Calibri"/>
    </font>
    <font/>
    <font>
      <b/>
      <sz val="11.0"/>
      <color rgb="FFFFFFFF"/>
      <name val="Calibri"/>
    </font>
    <font>
      <sz val="11.0"/>
      <color theme="1"/>
      <name val="Calibri"/>
    </font>
    <font>
      <color rgb="FF000000"/>
      <name val="Calibri"/>
    </font>
    <font>
      <b/>
      <color rgb="FF000000"/>
      <name val="Calibri"/>
    </font>
    <font>
      <b/>
      <sz val="11.0"/>
      <color rgb="FF000000"/>
      <name val="Calibri"/>
    </font>
    <font>
      <b/>
      <color rgb="FFFFFFFF"/>
      <name val="Calibri"/>
    </font>
    <font>
      <b/>
      <sz val="11.0"/>
      <color theme="1"/>
      <name val="Calibri"/>
    </font>
    <font>
      <b/>
      <u/>
      <color rgb="FFFFFFFF"/>
      <name val="Calibri"/>
    </font>
    <font>
      <strike/>
      <color theme="1"/>
      <name val="Calibri"/>
    </font>
    <font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F46524"/>
        <bgColor rgb="FFF46524"/>
      </patternFill>
    </fill>
    <fill>
      <patternFill patternType="solid">
        <fgColor rgb="FFCCA677"/>
        <bgColor rgb="FFCCA677"/>
      </patternFill>
    </fill>
    <fill>
      <patternFill patternType="solid">
        <fgColor rgb="FF8BC34A"/>
        <bgColor rgb="FF8BC34A"/>
      </patternFill>
    </fill>
    <fill>
      <patternFill patternType="solid">
        <fgColor rgb="FF8989EB"/>
        <bgColor rgb="FF8989EB"/>
      </patternFill>
    </fill>
    <fill>
      <patternFill patternType="solid">
        <fgColor rgb="FFE91D63"/>
        <bgColor rgb="FFE91D63"/>
      </patternFill>
    </fill>
  </fills>
  <borders count="8">
    <border/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2" fillId="4" fontId="1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2" fillId="4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1" fillId="5" fontId="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6" fontId="4" numFmtId="0" xfId="0" applyAlignment="1" applyFill="1" applyFont="1">
      <alignment horizontal="left" readingOrder="0" shrinkToFit="0" wrapText="1"/>
    </xf>
    <xf borderId="3" fillId="4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5" fillId="5" fontId="2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Border="1" applyFont="1"/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5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readingOrder="0" shrinkToFit="0" vertical="center" wrapText="1"/>
    </xf>
    <xf borderId="4" fillId="0" fontId="3" numFmtId="0" xfId="0" applyAlignment="1" applyBorder="1" applyFont="1">
      <alignment readingOrder="0"/>
    </xf>
    <xf borderId="0" fillId="6" fontId="4" numFmtId="0" xfId="0" applyAlignment="1" applyFont="1">
      <alignment horizontal="left" readingOrder="0" shrinkToFit="0" vertical="center" wrapText="1"/>
    </xf>
    <xf borderId="2" fillId="4" fontId="3" numFmtId="0" xfId="0" applyBorder="1" applyFont="1"/>
    <xf borderId="1" fillId="5" fontId="2" numFmtId="0" xfId="0" applyBorder="1" applyFont="1"/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center"/>
    </xf>
    <xf borderId="0" fillId="0" fontId="7" numFmtId="164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quotePrefix="1"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1"/>
    </xf>
    <xf borderId="0" fillId="0" fontId="7" numFmtId="4" xfId="0" applyAlignment="1" applyFont="1" applyNumberFormat="1">
      <alignment readingOrder="0" vertical="center"/>
    </xf>
    <xf borderId="0" fillId="0" fontId="4" numFmtId="1" xfId="0" applyAlignment="1" applyFont="1" applyNumberFormat="1">
      <alignment readingOrder="0" vertical="center"/>
    </xf>
    <xf borderId="0" fillId="0" fontId="7" numFmtId="4" xfId="0" applyAlignment="1" applyFont="1" applyNumberFormat="1">
      <alignment vertical="center"/>
    </xf>
    <xf borderId="0" fillId="0" fontId="7" numFmtId="1" xfId="0" applyAlignment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7" numFmtId="1" xfId="0" applyAlignment="1" applyFont="1" applyNumberFormat="1">
      <alignment vertical="center"/>
    </xf>
    <xf borderId="0" fillId="0" fontId="7" numFmtId="1" xfId="0" applyAlignment="1" applyFont="1" applyNumberFormat="1">
      <alignment readingOrder="0" vertical="center"/>
    </xf>
    <xf borderId="0" fillId="0" fontId="7" numFmtId="1" xfId="0" applyAlignment="1" applyFont="1" applyNumberFormat="1">
      <alignment vertical="center"/>
    </xf>
    <xf borderId="0" fillId="6" fontId="3" numFmtId="0" xfId="0" applyAlignment="1" applyFont="1">
      <alignment vertical="center"/>
    </xf>
    <xf borderId="0" fillId="6" fontId="7" numFmtId="0" xfId="0" applyAlignment="1" applyFont="1">
      <alignment vertical="center"/>
    </xf>
    <xf borderId="0" fillId="6" fontId="7" numFmtId="0" xfId="0" applyAlignment="1" applyFont="1">
      <alignment readingOrder="0" vertical="center"/>
    </xf>
    <xf borderId="6" fillId="0" fontId="1" numFmtId="0" xfId="0" applyAlignment="1" applyBorder="1" applyFont="1">
      <alignment readingOrder="0"/>
    </xf>
    <xf borderId="6" fillId="0" fontId="3" numFmtId="4" xfId="0" applyBorder="1" applyFont="1" applyNumberFormat="1"/>
    <xf borderId="0" fillId="6" fontId="4" numFmtId="0" xfId="0" applyAlignment="1" applyFont="1">
      <alignment readingOrder="0" shrinkToFit="0" vertical="center" wrapText="1"/>
    </xf>
    <xf borderId="0" fillId="6" fontId="7" numFmtId="0" xfId="0" applyAlignment="1" applyFont="1">
      <alignment shrinkToFit="0" vertical="center" wrapText="1"/>
    </xf>
    <xf borderId="4" fillId="0" fontId="1" numFmtId="0" xfId="0" applyAlignment="1" applyBorder="1" applyFont="1">
      <alignment readingOrder="0"/>
    </xf>
    <xf borderId="4" fillId="0" fontId="3" numFmtId="4" xfId="0" applyBorder="1" applyFont="1" applyNumberFormat="1"/>
    <xf borderId="0" fillId="6" fontId="8" numFmtId="0" xfId="0" applyAlignment="1" applyFont="1">
      <alignment vertical="center"/>
    </xf>
    <xf borderId="0" fillId="0" fontId="9" numFmtId="0" xfId="0" applyAlignment="1" applyFont="1">
      <alignment readingOrder="0"/>
    </xf>
    <xf borderId="0" fillId="6" fontId="4" numFmtId="0" xfId="0" applyAlignment="1" applyFont="1">
      <alignment vertical="center"/>
    </xf>
    <xf borderId="0" fillId="0" fontId="10" numFmtId="4" xfId="0" applyAlignment="1" applyFont="1" applyNumberFormat="1">
      <alignment horizontal="center" readingOrder="0" vertical="center"/>
    </xf>
    <xf borderId="0" fillId="6" fontId="4" numFmtId="0" xfId="0" applyAlignment="1" applyFont="1">
      <alignment readingOrder="0" vertical="center"/>
    </xf>
    <xf borderId="0" fillId="6" fontId="4" numFmtId="0" xfId="0" applyAlignment="1" applyFont="1">
      <alignment readingOrder="0" vertical="center"/>
    </xf>
    <xf borderId="4" fillId="0" fontId="9" numFmtId="0" xfId="0" applyAlignment="1" applyBorder="1" applyFont="1">
      <alignment readingOrder="0"/>
    </xf>
    <xf borderId="4" fillId="0" fontId="1" numFmtId="4" xfId="0" applyBorder="1" applyFont="1" applyNumberFormat="1"/>
    <xf borderId="4" fillId="0" fontId="10" numFmtId="4" xfId="0" applyAlignment="1" applyBorder="1" applyFont="1" applyNumberFormat="1">
      <alignment vertical="center"/>
    </xf>
    <xf borderId="4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shrinkToFit="0" vertical="center" wrapText="1"/>
    </xf>
    <xf borderId="0" fillId="7" fontId="11" numFmtId="0" xfId="0" applyAlignment="1" applyFill="1" applyFont="1">
      <alignment readingOrder="0"/>
    </xf>
    <xf borderId="0" fillId="7" fontId="11" numFmtId="0" xfId="0" applyAlignment="1" applyFont="1">
      <alignment readingOrder="0" vertical="center"/>
    </xf>
    <xf borderId="0" fillId="8" fontId="11" numFmtId="0" xfId="0" applyAlignment="1" applyFill="1" applyFont="1">
      <alignment readingOrder="0"/>
    </xf>
    <xf borderId="0" fillId="8" fontId="1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3" numFmtId="1" xfId="0" applyFont="1" applyNumberFormat="1"/>
    <xf borderId="0" fillId="0" fontId="3" numFmtId="1" xfId="0" applyFont="1" applyNumberFormat="1"/>
    <xf borderId="0" fillId="0" fontId="3" numFmtId="0" xfId="0" applyFont="1"/>
    <xf borderId="0" fillId="0" fontId="3" numFmtId="4" xfId="0" applyFont="1" applyNumberFormat="1"/>
    <xf borderId="0" fillId="0" fontId="12" numFmtId="0" xfId="0" applyAlignment="1" applyFont="1">
      <alignment horizontal="center" readingOrder="0" vertical="center"/>
    </xf>
    <xf borderId="0" fillId="6" fontId="3" numFmtId="0" xfId="0" applyFont="1"/>
    <xf borderId="0" fillId="0" fontId="10" numFmtId="0" xfId="0" applyAlignment="1" applyFont="1">
      <alignment horizontal="center" readingOrder="0" vertical="center"/>
    </xf>
    <xf borderId="7" fillId="0" fontId="13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 vertical="center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horizontal="right" readingOrder="0" vertical="center"/>
    </xf>
    <xf borderId="0" fillId="0" fontId="14" numFmtId="0" xfId="0" applyFont="1"/>
    <xf borderId="0" fillId="8" fontId="15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7" fontId="15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9" fontId="11" numFmtId="0" xfId="0" applyAlignment="1" applyFill="1" applyFont="1">
      <alignment readingOrder="0"/>
    </xf>
    <xf borderId="0" fillId="9" fontId="11" numFmtId="0" xfId="0" applyAlignment="1" applyFont="1">
      <alignment readingOrder="0" vertical="center"/>
    </xf>
    <xf borderId="0" fillId="9" fontId="15" numFmtId="0" xfId="0" applyAlignment="1" applyFont="1">
      <alignment vertical="center"/>
    </xf>
    <xf borderId="0" fillId="6" fontId="7" numFmtId="0" xfId="0" applyAlignment="1" applyFont="1">
      <alignment vertical="center"/>
    </xf>
    <xf borderId="0" fillId="6" fontId="7" numFmtId="0" xfId="0" applyAlignment="1" applyFont="1">
      <alignment readingOrder="0" vertical="center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3" numFmtId="1" xfId="0" applyFont="1" applyNumberFormat="1"/>
    <xf borderId="0" fillId="0" fontId="3" numFmtId="4" xfId="0" applyFont="1" applyNumberFormat="1"/>
    <xf borderId="0" fillId="0" fontId="1" numFmtId="0" xfId="0" applyAlignment="1" applyFont="1">
      <alignment horizontal="center"/>
    </xf>
    <xf borderId="0" fillId="0" fontId="11" numFmtId="0" xfId="0" applyAlignment="1" applyFont="1">
      <alignment vertical="center"/>
    </xf>
    <xf borderId="0" fillId="0" fontId="1" numFmtId="0" xfId="0" applyAlignment="1" applyFont="1">
      <alignment horizontal="right"/>
    </xf>
    <xf borderId="0" fillId="10" fontId="15" numFmtId="0" xfId="0" applyFill="1" applyFont="1"/>
    <xf borderId="0" fillId="11" fontId="6" numFmtId="0" xfId="0" applyAlignment="1" applyFill="1" applyFont="1">
      <alignment readingOrder="0" shrinkToFit="0" vertical="center" wrapText="0"/>
    </xf>
    <xf borderId="0" fillId="11" fontId="6" numFmtId="0" xfId="0" applyAlignment="1" applyFont="1">
      <alignment readingOrder="0" vertical="center"/>
    </xf>
    <xf borderId="0" fillId="6" fontId="3" numFmtId="0" xfId="0" applyAlignment="1" applyFont="1">
      <alignment vertical="center"/>
    </xf>
    <xf borderId="6" fillId="0" fontId="1" numFmtId="0" xfId="0" applyAlignment="1" applyBorder="1" applyFont="1">
      <alignment readingOrder="0"/>
    </xf>
    <xf borderId="0" fillId="6" fontId="7" numFmtId="0" xfId="0" applyAlignment="1" applyFont="1">
      <alignment shrinkToFit="0" vertical="center" wrapText="1"/>
    </xf>
    <xf borderId="0" fillId="12" fontId="11" numFmtId="0" xfId="0" applyAlignment="1" applyFill="1" applyFont="1">
      <alignment readingOrder="0"/>
    </xf>
    <xf borderId="0" fillId="12" fontId="11" numFmtId="0" xfId="0" applyAlignment="1" applyFont="1">
      <alignment readingOrder="0" vertical="center"/>
    </xf>
    <xf borderId="0" fillId="11" fontId="11" numFmtId="0" xfId="0" applyAlignment="1" applyFont="1">
      <alignment readingOrder="0"/>
    </xf>
    <xf borderId="0" fillId="11" fontId="11" numFmtId="0" xfId="0" applyAlignment="1" applyFont="1">
      <alignment readingOrder="0" vertical="center"/>
    </xf>
    <xf borderId="0" fillId="12" fontId="15" numFmtId="0" xfId="0" applyAlignment="1" applyFont="1">
      <alignment vertical="center"/>
    </xf>
    <xf borderId="0" fillId="11" fontId="15" numFmtId="0" xfId="0" applyAlignment="1" applyFont="1">
      <alignment vertical="center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6">
    <tableStyle count="3" pivot="0" name="Seekbar-style">
      <tableStyleElement dxfId="1" type="headerRow"/>
      <tableStyleElement dxfId="2" type="firstRowStripe"/>
      <tableStyleElement dxfId="3" type="secondRowStripe"/>
    </tableStyle>
    <tableStyle count="3" pivot="0" name="Seekbar-style 2">
      <tableStyleElement dxfId="1" type="headerRow"/>
      <tableStyleElement dxfId="2" type="firstRowStripe"/>
      <tableStyleElement dxfId="3" type="secondRowStripe"/>
    </tableStyle>
    <tableStyle count="3" pivot="0" name="Button-style">
      <tableStyleElement dxfId="4" type="headerRow"/>
      <tableStyleElement dxfId="2" type="firstRowStripe"/>
      <tableStyleElement dxfId="5" type="secondRowStripe"/>
    </tableStyle>
    <tableStyle count="3" pivot="0" name="Button-style 2">
      <tableStyleElement dxfId="4" type="headerRow"/>
      <tableStyleElement dxfId="2" type="firstRowStripe"/>
      <tableStyleElement dxfId="5" type="secondRowStripe"/>
    </tableStyle>
    <tableStyle count="3" pivot="0" name="Checkbox-style">
      <tableStyleElement dxfId="6" type="headerRow"/>
      <tableStyleElement dxfId="2" type="firstRowStripe"/>
      <tableStyleElement dxfId="7" type="secondRowStripe"/>
    </tableStyle>
    <tableStyle count="3" pivot="0" name="Checkbox-style 2">
      <tableStyleElement dxfId="6" type="headerRow"/>
      <tableStyleElement dxfId="2" type="firstRowStripe"/>
      <tableStyleElement dxfId="7" type="secondRowStripe"/>
    </tableStyle>
    <tableStyle count="3" pivot="0" name="Switch-style">
      <tableStyleElement dxfId="8" type="headerRow"/>
      <tableStyleElement dxfId="2" type="firstRowStripe"/>
      <tableStyleElement dxfId="9" type="secondRowStripe"/>
    </tableStyle>
    <tableStyle count="3" pivot="0" name="Switch-style 2">
      <tableStyleElement dxfId="8" type="headerRow"/>
      <tableStyleElement dxfId="2" type="firstRowStripe"/>
      <tableStyleElement dxfId="9" type="secondRowStripe"/>
    </tableStyle>
    <tableStyle count="3" pivot="0" name="Switch-style 3">
      <tableStyleElement dxfId="8" type="headerRow"/>
      <tableStyleElement dxfId="2" type="firstRowStripe"/>
      <tableStyleElement dxfId="9" type="secondRowStripe"/>
    </tableStyle>
    <tableStyle count="3" pivot="0" name="Spinner-style">
      <tableStyleElement dxfId="10" type="headerRow"/>
      <tableStyleElement dxfId="2" type="firstRowStripe"/>
      <tableStyleElement dxfId="11" type="secondRowStripe"/>
    </tableStyle>
    <tableStyle count="3" pivot="0" name="Spinner-style 2">
      <tableStyleElement dxfId="10" type="headerRow"/>
      <tableStyleElement dxfId="2" type="firstRowStripe"/>
      <tableStyleElement dxfId="11" type="secondRowStripe"/>
    </tableStyle>
    <tableStyle count="3" pivot="0" name="Spinner-style 3">
      <tableStyleElement dxfId="10" type="headerRow"/>
      <tableStyleElement dxfId="2" type="firstRowStripe"/>
      <tableStyleElement dxfId="11" type="secondRowStripe"/>
    </tableStyle>
    <tableStyle count="2" pivot="0" name="Rating bar-style">
      <tableStyleElement dxfId="2" type="firstRowStripe"/>
      <tableStyleElement dxfId="12" type="secondRowStripe"/>
    </tableStyle>
    <tableStyle count="3" pivot="0" name="Rating bar-style 2">
      <tableStyleElement dxfId="13" type="headerRow"/>
      <tableStyleElement dxfId="2" type="firstRowStripe"/>
      <tableStyleElement dxfId="12" type="secondRowStripe"/>
    </tableStyle>
    <tableStyle count="3" pivot="0" name="Rating bar-style 3">
      <tableStyleElement dxfId="13" type="headerRow"/>
      <tableStyleElement dxfId="2" type="firstRowStripe"/>
      <tableStyleElement dxfId="12" type="secondRowStripe"/>
    </tableStyle>
    <tableStyle count="3" pivot="0" name="Overview-style">
      <tableStyleElement dxfId="14" type="headerRow"/>
      <tableStyleElement dxfId="2" type="firstRowStripe"/>
      <tableStyleElement dxfId="1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5/16/20 10:25:21 and 5/16/20 10:25:21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Overview!$A$25:$D$25</c:f>
            </c:strRef>
          </c:tx>
          <c:spPr>
            <a:solidFill>
              <a:schemeClr val="accent1"/>
            </a:solidFill>
          </c:spPr>
          <c:val>
            <c:numRef>
              <c:f>Overview!$E$25:$G$25</c:f>
            </c:numRef>
          </c:val>
        </c:ser>
        <c:ser>
          <c:idx val="1"/>
          <c:order val="1"/>
          <c:tx>
            <c:strRef>
              <c:f>Overview!$A$26:$D$26</c:f>
            </c:strRef>
          </c:tx>
          <c:spPr>
            <a:solidFill>
              <a:schemeClr val="accent2"/>
            </a:solidFill>
          </c:spPr>
          <c:val>
            <c:numRef>
              <c:f>Overview!$E$26:$G$26</c:f>
            </c:numRef>
          </c:val>
        </c:ser>
        <c:overlap val="100"/>
        <c:axId val="2082162387"/>
        <c:axId val="1155405021"/>
      </c:barChart>
      <c:catAx>
        <c:axId val="20821623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405021"/>
      </c:catAx>
      <c:valAx>
        <c:axId val="115540502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1623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Checkbox!$I$37</c:f>
            </c:strRef>
          </c:tx>
          <c:spPr>
            <a:solidFill>
              <a:srgbClr val="F9CB9C"/>
            </a:solidFill>
          </c:spPr>
          <c:cat>
            <c:strRef>
              <c:f>Checkbox!$J$36:$U$36</c:f>
            </c:strRef>
          </c:cat>
          <c:val>
            <c:numRef>
              <c:f>Checkbox!$J$37:$U$37</c:f>
            </c:numRef>
          </c:val>
        </c:ser>
        <c:ser>
          <c:idx val="1"/>
          <c:order val="1"/>
          <c:tx>
            <c:strRef>
              <c:f>Checkbox!$I$39</c:f>
            </c:strRef>
          </c:tx>
          <c:spPr>
            <a:solidFill>
              <a:srgbClr val="F6B26B"/>
            </a:solidFill>
          </c:spPr>
          <c:cat>
            <c:strRef>
              <c:f>Checkbox!$J$36:$U$36</c:f>
            </c:strRef>
          </c:cat>
          <c:val>
            <c:numRef>
              <c:f>Checkbox!$J$39:$U$39</c:f>
            </c:numRef>
          </c:val>
        </c:ser>
        <c:ser>
          <c:idx val="2"/>
          <c:order val="2"/>
          <c:tx>
            <c:strRef>
              <c:f>Checkbox!$I$40</c:f>
            </c:strRef>
          </c:tx>
          <c:spPr>
            <a:solidFill>
              <a:srgbClr val="E69138"/>
            </a:solidFill>
          </c:spPr>
          <c:cat>
            <c:strRef>
              <c:f>Checkbox!$J$36:$U$36</c:f>
            </c:strRef>
          </c:cat>
          <c:val>
            <c:numRef>
              <c:f>Checkbox!$J$40:$U$40</c:f>
            </c:numRef>
          </c:val>
        </c:ser>
        <c:ser>
          <c:idx val="3"/>
          <c:order val="3"/>
          <c:tx>
            <c:strRef>
              <c:f>Checkbox!$I$41</c:f>
            </c:strRef>
          </c:tx>
          <c:spPr>
            <a:solidFill>
              <a:srgbClr val="B45F06"/>
            </a:solidFill>
          </c:spPr>
          <c:cat>
            <c:strRef>
              <c:f>Checkbox!$J$36:$U$36</c:f>
            </c:strRef>
          </c:cat>
          <c:val>
            <c:numRef>
              <c:f>Checkbox!$J$41:$U$41</c:f>
            </c:numRef>
          </c:val>
        </c:ser>
        <c:ser>
          <c:idx val="4"/>
          <c:order val="4"/>
          <c:tx>
            <c:strRef>
              <c:f>Checkbox!$I$42</c:f>
            </c:strRef>
          </c:tx>
          <c:spPr>
            <a:solidFill>
              <a:srgbClr val="783F04"/>
            </a:solidFill>
          </c:spPr>
          <c:cat>
            <c:strRef>
              <c:f>Checkbox!$J$36:$U$36</c:f>
            </c:strRef>
          </c:cat>
          <c:val>
            <c:numRef>
              <c:f>Checkbox!$J$42:$U$42</c:f>
            </c:numRef>
          </c:val>
        </c:ser>
        <c:ser>
          <c:idx val="5"/>
          <c:order val="5"/>
          <c:tx>
            <c:strRef>
              <c:f>Checkbox!$I$43</c:f>
            </c:strRef>
          </c:tx>
          <c:spPr>
            <a:solidFill>
              <a:srgbClr val="D9D9D9"/>
            </a:solidFill>
          </c:spPr>
          <c:cat>
            <c:strRef>
              <c:f>Checkbox!$J$36:$U$36</c:f>
            </c:strRef>
          </c:cat>
          <c:val>
            <c:numRef>
              <c:f>Checkbox!$J$43:$U$43</c:f>
            </c:numRef>
          </c:val>
        </c:ser>
        <c:ser>
          <c:idx val="6"/>
          <c:order val="6"/>
          <c:tx>
            <c:strRef>
              <c:f>Checkbox!$I$38</c:f>
            </c:strRef>
          </c:tx>
          <c:cat>
            <c:strRef>
              <c:f>Checkbox!$J$36:$U$36</c:f>
            </c:strRef>
          </c:cat>
          <c:val>
            <c:numRef>
              <c:f>Checkbox!$J$38:$U$38</c:f>
            </c:numRef>
          </c:val>
        </c:ser>
        <c:overlap val="100"/>
        <c:axId val="802391722"/>
        <c:axId val="313097977"/>
      </c:barChart>
      <c:catAx>
        <c:axId val="802391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13097977"/>
      </c:catAx>
      <c:valAx>
        <c:axId val="313097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39172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Checkbox!$I$30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Checkbox!$J$28:$U$28</c:f>
            </c:strRef>
          </c:cat>
          <c:val>
            <c:numRef>
              <c:f>Checkbox!$J$30:$U$30</c:f>
            </c:numRef>
          </c:val>
          <c:smooth val="0"/>
        </c:ser>
        <c:ser>
          <c:idx val="1"/>
          <c:order val="1"/>
          <c:tx>
            <c:strRef>
              <c:f>Checkbox!$I$33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Checkbox!$J$28:$U$28</c:f>
            </c:strRef>
          </c:cat>
          <c:val>
            <c:numRef>
              <c:f>Checkbox!$J$33:$U$33</c:f>
            </c:numRef>
          </c:val>
          <c:smooth val="0"/>
        </c:ser>
        <c:ser>
          <c:idx val="2"/>
          <c:order val="2"/>
          <c:tx>
            <c:strRef>
              <c:f>Checkbox!$I$29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Checkbox!$J$28:$U$28</c:f>
            </c:strRef>
          </c:cat>
          <c:val>
            <c:numRef>
              <c:f>Checkbox!$J$29:$U$29</c:f>
            </c:numRef>
          </c:val>
          <c:smooth val="0"/>
        </c:ser>
        <c:ser>
          <c:idx val="3"/>
          <c:order val="3"/>
          <c:tx>
            <c:strRef>
              <c:f>Checkbox!$I$32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Checkbox!$J$28:$U$28</c:f>
            </c:strRef>
          </c:cat>
          <c:val>
            <c:numRef>
              <c:f>Checkbox!$J$32:$U$32</c:f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36188308"/>
        <c:axId val="425044628"/>
      </c:stockChart>
      <c:dateAx>
        <c:axId val="6361883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25044628"/>
      </c:dateAx>
      <c:valAx>
        <c:axId val="425044628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36188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Checkbox!$I$39</c:f>
            </c:strRef>
          </c:tx>
          <c:spPr>
            <a:solidFill>
              <a:srgbClr val="B6D7A8"/>
            </a:solidFill>
          </c:spPr>
          <c:cat>
            <c:strRef>
              <c:f>Checkbox!$J$36:$U$36</c:f>
            </c:strRef>
          </c:cat>
          <c:val>
            <c:numRef>
              <c:f>Checkbox!$J$39:$U$39</c:f>
            </c:numRef>
          </c:val>
        </c:ser>
        <c:ser>
          <c:idx val="1"/>
          <c:order val="1"/>
          <c:tx>
            <c:strRef>
              <c:f>Checkbox!$I$40</c:f>
            </c:strRef>
          </c:tx>
          <c:spPr>
            <a:solidFill>
              <a:srgbClr val="93C47D"/>
            </a:solidFill>
          </c:spPr>
          <c:cat>
            <c:strRef>
              <c:f>Checkbox!$J$36:$U$36</c:f>
            </c:strRef>
          </c:cat>
          <c:val>
            <c:numRef>
              <c:f>Checkbox!$J$40:$U$40</c:f>
            </c:numRef>
          </c:val>
        </c:ser>
        <c:ser>
          <c:idx val="2"/>
          <c:order val="2"/>
          <c:tx>
            <c:strRef>
              <c:f>Checkbox!$I$41</c:f>
            </c:strRef>
          </c:tx>
          <c:spPr>
            <a:solidFill>
              <a:srgbClr val="6AA84F"/>
            </a:solidFill>
          </c:spPr>
          <c:cat>
            <c:strRef>
              <c:f>Checkbox!$J$36:$U$36</c:f>
            </c:strRef>
          </c:cat>
          <c:val>
            <c:numRef>
              <c:f>Checkbox!$J$41:$U$41</c:f>
            </c:numRef>
          </c:val>
        </c:ser>
        <c:ser>
          <c:idx val="3"/>
          <c:order val="3"/>
          <c:tx>
            <c:strRef>
              <c:f>Checkbox!$I$42</c:f>
            </c:strRef>
          </c:tx>
          <c:spPr>
            <a:solidFill>
              <a:srgbClr val="38761D"/>
            </a:solidFill>
          </c:spPr>
          <c:cat>
            <c:strRef>
              <c:f>Checkbox!$J$36:$U$36</c:f>
            </c:strRef>
          </c:cat>
          <c:val>
            <c:numRef>
              <c:f>Checkbox!$J$42:$U$42</c:f>
            </c:numRef>
          </c:val>
        </c:ser>
        <c:ser>
          <c:idx val="4"/>
          <c:order val="4"/>
          <c:tx>
            <c:strRef>
              <c:f>Checkbox!$I$43</c:f>
            </c:strRef>
          </c:tx>
          <c:spPr>
            <a:solidFill>
              <a:srgbClr val="274E13"/>
            </a:solidFill>
          </c:spPr>
          <c:cat>
            <c:strRef>
              <c:f>Checkbox!$J$36:$U$36</c:f>
            </c:strRef>
          </c:cat>
          <c:val>
            <c:numRef>
              <c:f>Checkbox!$J$43:$U$43</c:f>
            </c:numRef>
          </c:val>
        </c:ser>
        <c:ser>
          <c:idx val="5"/>
          <c:order val="5"/>
          <c:tx>
            <c:strRef>
              <c:f>Checkbox!$I$38</c:f>
            </c:strRef>
          </c:tx>
          <c:spPr>
            <a:solidFill>
              <a:srgbClr val="D9D9D9"/>
            </a:solidFill>
          </c:spPr>
          <c:cat>
            <c:strRef>
              <c:f>Checkbox!$J$36:$U$36</c:f>
            </c:strRef>
          </c:cat>
          <c:val>
            <c:numRef>
              <c:f>Checkbox!$J$38:$U$38</c:f>
            </c:numRef>
          </c:val>
        </c:ser>
        <c:overlap val="100"/>
        <c:axId val="972362758"/>
        <c:axId val="1804671243"/>
      </c:barChart>
      <c:catAx>
        <c:axId val="9723627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804671243"/>
      </c:catAx>
      <c:valAx>
        <c:axId val="1804671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362758"/>
        <c:crosses val="max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Checkbox!$K$27</c:f>
            </c:strRef>
          </c:tx>
          <c:spPr>
            <a:solidFill>
              <a:srgbClr val="B7B7B7"/>
            </a:solidFill>
          </c:spPr>
          <c:dPt>
            <c:idx val="0"/>
          </c:dPt>
          <c:cat>
            <c:strRef>
              <c:f>(Checkbox!$L$27,Checkbox!$M$27,Checkbox!$N$27)</c:f>
            </c:strRef>
          </c:cat>
          <c:val>
            <c:numRef>
              <c:f>(Checkbox!$L$27,Checkbox!$M$27,Checkbox!$N$27)</c:f>
            </c:numRef>
          </c:val>
        </c:ser>
        <c:axId val="817888497"/>
        <c:axId val="2080925423"/>
      </c:barChart>
      <c:catAx>
        <c:axId val="817888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925423"/>
      </c:catAx>
      <c:valAx>
        <c:axId val="208092542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88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Switch!$I$37</c:f>
            </c:strRef>
          </c:tx>
          <c:spPr>
            <a:solidFill>
              <a:srgbClr val="B6D7A8"/>
            </a:solidFill>
          </c:spPr>
          <c:cat>
            <c:strRef>
              <c:f>Switch!$J$36:$U$36</c:f>
            </c:strRef>
          </c:cat>
          <c:val>
            <c:numRef>
              <c:f>Switch!$J$37:$U$37</c:f>
            </c:numRef>
          </c:val>
        </c:ser>
        <c:ser>
          <c:idx val="1"/>
          <c:order val="1"/>
          <c:tx>
            <c:strRef>
              <c:f>Switch!$I$39</c:f>
            </c:strRef>
          </c:tx>
          <c:spPr>
            <a:solidFill>
              <a:srgbClr val="93C47D"/>
            </a:solidFill>
          </c:spPr>
          <c:cat>
            <c:strRef>
              <c:f>Switch!$J$36:$U$36</c:f>
            </c:strRef>
          </c:cat>
          <c:val>
            <c:numRef>
              <c:f>Switch!$J$39:$U$39</c:f>
            </c:numRef>
          </c:val>
        </c:ser>
        <c:ser>
          <c:idx val="2"/>
          <c:order val="2"/>
          <c:tx>
            <c:strRef>
              <c:f>Switch!$I$40</c:f>
            </c:strRef>
          </c:tx>
          <c:spPr>
            <a:solidFill>
              <a:srgbClr val="6AA84F"/>
            </a:solidFill>
          </c:spPr>
          <c:cat>
            <c:strRef>
              <c:f>Switch!$J$36:$U$36</c:f>
            </c:strRef>
          </c:cat>
          <c:val>
            <c:numRef>
              <c:f>Switch!$J$40:$U$40</c:f>
            </c:numRef>
          </c:val>
        </c:ser>
        <c:ser>
          <c:idx val="3"/>
          <c:order val="3"/>
          <c:tx>
            <c:strRef>
              <c:f>Switch!$I$41</c:f>
            </c:strRef>
          </c:tx>
          <c:spPr>
            <a:solidFill>
              <a:srgbClr val="38761D"/>
            </a:solidFill>
          </c:spPr>
          <c:cat>
            <c:strRef>
              <c:f>Switch!$J$36:$U$36</c:f>
            </c:strRef>
          </c:cat>
          <c:val>
            <c:numRef>
              <c:f>Switch!$J$41:$U$41</c:f>
            </c:numRef>
          </c:val>
        </c:ser>
        <c:ser>
          <c:idx val="4"/>
          <c:order val="4"/>
          <c:tx>
            <c:strRef>
              <c:f>Switch!$I$42</c:f>
            </c:strRef>
          </c:tx>
          <c:spPr>
            <a:solidFill>
              <a:srgbClr val="274E13"/>
            </a:solidFill>
          </c:spPr>
          <c:cat>
            <c:strRef>
              <c:f>Switch!$J$36:$U$36</c:f>
            </c:strRef>
          </c:cat>
          <c:val>
            <c:numRef>
              <c:f>Switch!$J$42:$U$42</c:f>
            </c:numRef>
          </c:val>
        </c:ser>
        <c:ser>
          <c:idx val="5"/>
          <c:order val="5"/>
          <c:tx>
            <c:strRef>
              <c:f>Switch!$I$43</c:f>
            </c:strRef>
          </c:tx>
          <c:spPr>
            <a:solidFill>
              <a:srgbClr val="D9D9D9"/>
            </a:solidFill>
          </c:spPr>
          <c:cat>
            <c:strRef>
              <c:f>Switch!$J$36:$U$36</c:f>
            </c:strRef>
          </c:cat>
          <c:val>
            <c:numRef>
              <c:f>Switch!$J$43:$U$43</c:f>
            </c:numRef>
          </c:val>
        </c:ser>
        <c:ser>
          <c:idx val="6"/>
          <c:order val="6"/>
          <c:tx>
            <c:strRef>
              <c:f>Switch!$I$38</c:f>
            </c:strRef>
          </c:tx>
          <c:cat>
            <c:strRef>
              <c:f>Switch!$J$36:$U$36</c:f>
            </c:strRef>
          </c:cat>
          <c:val>
            <c:numRef>
              <c:f>Switch!$J$38:$U$38</c:f>
            </c:numRef>
          </c:val>
        </c:ser>
        <c:overlap val="100"/>
        <c:axId val="1506975883"/>
        <c:axId val="413137525"/>
      </c:barChart>
      <c:catAx>
        <c:axId val="150697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13137525"/>
      </c:catAx>
      <c:valAx>
        <c:axId val="413137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97588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Switch!$I$39</c:f>
            </c:strRef>
          </c:tx>
          <c:spPr>
            <a:solidFill>
              <a:srgbClr val="B6D7A8"/>
            </a:solidFill>
          </c:spPr>
          <c:cat>
            <c:strRef>
              <c:f>Switch!$J$36:$U$36</c:f>
            </c:strRef>
          </c:cat>
          <c:val>
            <c:numRef>
              <c:f>Switch!$J$39:$U$39</c:f>
            </c:numRef>
          </c:val>
        </c:ser>
        <c:ser>
          <c:idx val="1"/>
          <c:order val="1"/>
          <c:tx>
            <c:strRef>
              <c:f>Switch!$I$40</c:f>
            </c:strRef>
          </c:tx>
          <c:spPr>
            <a:solidFill>
              <a:srgbClr val="93C47D"/>
            </a:solidFill>
          </c:spPr>
          <c:cat>
            <c:strRef>
              <c:f>Switch!$J$36:$U$36</c:f>
            </c:strRef>
          </c:cat>
          <c:val>
            <c:numRef>
              <c:f>Switch!$J$40:$U$40</c:f>
            </c:numRef>
          </c:val>
        </c:ser>
        <c:ser>
          <c:idx val="2"/>
          <c:order val="2"/>
          <c:tx>
            <c:strRef>
              <c:f>Switch!$I$41</c:f>
            </c:strRef>
          </c:tx>
          <c:spPr>
            <a:solidFill>
              <a:srgbClr val="6AA84F"/>
            </a:solidFill>
          </c:spPr>
          <c:cat>
            <c:strRef>
              <c:f>Switch!$J$36:$U$36</c:f>
            </c:strRef>
          </c:cat>
          <c:val>
            <c:numRef>
              <c:f>Switch!$J$41:$U$41</c:f>
            </c:numRef>
          </c:val>
        </c:ser>
        <c:ser>
          <c:idx val="3"/>
          <c:order val="3"/>
          <c:tx>
            <c:strRef>
              <c:f>Switch!$I$42</c:f>
            </c:strRef>
          </c:tx>
          <c:spPr>
            <a:solidFill>
              <a:srgbClr val="38761D"/>
            </a:solidFill>
          </c:spPr>
          <c:cat>
            <c:strRef>
              <c:f>Switch!$J$36:$U$36</c:f>
            </c:strRef>
          </c:cat>
          <c:val>
            <c:numRef>
              <c:f>Switch!$J$42:$U$42</c:f>
            </c:numRef>
          </c:val>
        </c:ser>
        <c:ser>
          <c:idx val="4"/>
          <c:order val="4"/>
          <c:tx>
            <c:strRef>
              <c:f>Switch!$I$43</c:f>
            </c:strRef>
          </c:tx>
          <c:spPr>
            <a:solidFill>
              <a:srgbClr val="274E13"/>
            </a:solidFill>
          </c:spPr>
          <c:cat>
            <c:strRef>
              <c:f>Switch!$J$36:$U$36</c:f>
            </c:strRef>
          </c:cat>
          <c:val>
            <c:numRef>
              <c:f>Switch!$J$43:$U$43</c:f>
            </c:numRef>
          </c:val>
        </c:ser>
        <c:ser>
          <c:idx val="5"/>
          <c:order val="5"/>
          <c:tx>
            <c:strRef>
              <c:f>Switch!$I$38</c:f>
            </c:strRef>
          </c:tx>
          <c:spPr>
            <a:solidFill>
              <a:srgbClr val="D9D9D9"/>
            </a:solidFill>
          </c:spPr>
          <c:cat>
            <c:strRef>
              <c:f>Switch!$J$36:$U$36</c:f>
            </c:strRef>
          </c:cat>
          <c:val>
            <c:numRef>
              <c:f>Switch!$J$38:$U$38</c:f>
            </c:numRef>
          </c:val>
        </c:ser>
        <c:overlap val="100"/>
        <c:axId val="1329145511"/>
        <c:axId val="598162492"/>
      </c:barChart>
      <c:catAx>
        <c:axId val="1329145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598162492"/>
      </c:catAx>
      <c:valAx>
        <c:axId val="598162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145511"/>
        <c:crosses val="max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Switch!$K$27</c:f>
            </c:strRef>
          </c:tx>
          <c:spPr>
            <a:solidFill>
              <a:srgbClr val="B7B7B7"/>
            </a:solidFill>
          </c:spPr>
          <c:dPt>
            <c:idx val="0"/>
          </c:dPt>
          <c:cat>
            <c:strRef>
              <c:f>(Switch!$L$27,Switch!$M$27,Switch!$N$27)</c:f>
            </c:strRef>
          </c:cat>
          <c:val>
            <c:numRef>
              <c:f>(Switch!$L$27,Switch!$M$27,Switch!$N$27)</c:f>
            </c:numRef>
          </c:val>
        </c:ser>
        <c:axId val="386783611"/>
        <c:axId val="1115598586"/>
      </c:barChart>
      <c:catAx>
        <c:axId val="38678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598586"/>
      </c:catAx>
      <c:valAx>
        <c:axId val="111559858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783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Spinner!$I$37</c:f>
            </c:strRef>
          </c:tx>
          <c:spPr>
            <a:solidFill>
              <a:srgbClr val="A4C2F4"/>
            </a:solidFill>
          </c:spPr>
          <c:cat>
            <c:strRef>
              <c:f>Spinner!$J$36:$U$36</c:f>
            </c:strRef>
          </c:cat>
          <c:val>
            <c:numRef>
              <c:f>Spinner!$J$37:$U$37</c:f>
            </c:numRef>
          </c:val>
        </c:ser>
        <c:ser>
          <c:idx val="1"/>
          <c:order val="1"/>
          <c:tx>
            <c:strRef>
              <c:f>Spinner!$I$39</c:f>
            </c:strRef>
          </c:tx>
          <c:spPr>
            <a:solidFill>
              <a:srgbClr val="6D9EEB"/>
            </a:solidFill>
          </c:spPr>
          <c:cat>
            <c:strRef>
              <c:f>Spinner!$J$36:$U$36</c:f>
            </c:strRef>
          </c:cat>
          <c:val>
            <c:numRef>
              <c:f>Spinner!$J$39:$U$39</c:f>
            </c:numRef>
          </c:val>
        </c:ser>
        <c:ser>
          <c:idx val="2"/>
          <c:order val="2"/>
          <c:tx>
            <c:strRef>
              <c:f>Spinner!$I$40</c:f>
            </c:strRef>
          </c:tx>
          <c:spPr>
            <a:solidFill>
              <a:srgbClr val="3C78D8"/>
            </a:solidFill>
          </c:spPr>
          <c:cat>
            <c:strRef>
              <c:f>Spinner!$J$36:$U$36</c:f>
            </c:strRef>
          </c:cat>
          <c:val>
            <c:numRef>
              <c:f>Spinner!$J$40:$U$40</c:f>
            </c:numRef>
          </c:val>
        </c:ser>
        <c:ser>
          <c:idx val="3"/>
          <c:order val="3"/>
          <c:tx>
            <c:strRef>
              <c:f>Spinner!$I$41</c:f>
            </c:strRef>
          </c:tx>
          <c:spPr>
            <a:solidFill>
              <a:srgbClr val="1155CC"/>
            </a:solidFill>
          </c:spPr>
          <c:cat>
            <c:strRef>
              <c:f>Spinner!$J$36:$U$36</c:f>
            </c:strRef>
          </c:cat>
          <c:val>
            <c:numRef>
              <c:f>Spinner!$J$41:$U$41</c:f>
            </c:numRef>
          </c:val>
        </c:ser>
        <c:ser>
          <c:idx val="4"/>
          <c:order val="4"/>
          <c:tx>
            <c:strRef>
              <c:f>Spinner!$I$42</c:f>
            </c:strRef>
          </c:tx>
          <c:spPr>
            <a:solidFill>
              <a:srgbClr val="1C4587"/>
            </a:solidFill>
          </c:spPr>
          <c:cat>
            <c:strRef>
              <c:f>Spinner!$J$36:$U$36</c:f>
            </c:strRef>
          </c:cat>
          <c:val>
            <c:numRef>
              <c:f>Spinner!$J$42:$U$42</c:f>
            </c:numRef>
          </c:val>
        </c:ser>
        <c:ser>
          <c:idx val="5"/>
          <c:order val="5"/>
          <c:tx>
            <c:strRef>
              <c:f>Spinner!$I$43</c:f>
            </c:strRef>
          </c:tx>
          <c:spPr>
            <a:solidFill>
              <a:srgbClr val="D9D9D9"/>
            </a:solidFill>
          </c:spPr>
          <c:cat>
            <c:strRef>
              <c:f>Spinner!$J$36:$U$36</c:f>
            </c:strRef>
          </c:cat>
          <c:val>
            <c:numRef>
              <c:f>Spinner!$J$43:$U$43</c:f>
            </c:numRef>
          </c:val>
        </c:ser>
        <c:ser>
          <c:idx val="6"/>
          <c:order val="6"/>
          <c:tx>
            <c:strRef>
              <c:f>Spinner!$I$38</c:f>
            </c:strRef>
          </c:tx>
          <c:cat>
            <c:strRef>
              <c:f>Spinner!$J$36:$U$36</c:f>
            </c:strRef>
          </c:cat>
          <c:val>
            <c:numRef>
              <c:f>Spinner!$J$38:$U$38</c:f>
            </c:numRef>
          </c:val>
        </c:ser>
        <c:overlap val="100"/>
        <c:axId val="1598067522"/>
        <c:axId val="1170489273"/>
      </c:barChart>
      <c:catAx>
        <c:axId val="1598067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70489273"/>
      </c:catAx>
      <c:valAx>
        <c:axId val="1170489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6752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Spinner!$I$30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Spinner!$J$28:$U$28</c:f>
            </c:strRef>
          </c:cat>
          <c:val>
            <c:numRef>
              <c:f>Spinner!$J$30:$U$30</c:f>
            </c:numRef>
          </c:val>
          <c:smooth val="0"/>
        </c:ser>
        <c:ser>
          <c:idx val="1"/>
          <c:order val="1"/>
          <c:tx>
            <c:strRef>
              <c:f>Spinner!$I$33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Spinner!$J$28:$U$28</c:f>
            </c:strRef>
          </c:cat>
          <c:val>
            <c:numRef>
              <c:f>Spinner!$J$33:$U$33</c:f>
            </c:numRef>
          </c:val>
          <c:smooth val="0"/>
        </c:ser>
        <c:ser>
          <c:idx val="2"/>
          <c:order val="2"/>
          <c:tx>
            <c:strRef>
              <c:f>Spinner!$I$29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Spinner!$J$28:$U$28</c:f>
            </c:strRef>
          </c:cat>
          <c:val>
            <c:numRef>
              <c:f>Spinner!$J$29:$U$29</c:f>
            </c:numRef>
          </c:val>
          <c:smooth val="0"/>
        </c:ser>
        <c:ser>
          <c:idx val="3"/>
          <c:order val="3"/>
          <c:tx>
            <c:strRef>
              <c:f>Spinner!$I$32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Spinner!$J$28:$U$28</c:f>
            </c:strRef>
          </c:cat>
          <c:val>
            <c:numRef>
              <c:f>Spinner!$J$32:$U$32</c:f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41298839"/>
        <c:axId val="1726047252"/>
      </c:stockChart>
      <c:dateAx>
        <c:axId val="64129883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26047252"/>
      </c:dateAx>
      <c:valAx>
        <c:axId val="172604725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41298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Spinner!$I$39</c:f>
            </c:strRef>
          </c:tx>
          <c:spPr>
            <a:solidFill>
              <a:srgbClr val="B6D7A8"/>
            </a:solidFill>
          </c:spPr>
          <c:cat>
            <c:strRef>
              <c:f>Spinner!$J$36:$U$36</c:f>
            </c:strRef>
          </c:cat>
          <c:val>
            <c:numRef>
              <c:f>Spinner!$J$39:$U$39</c:f>
            </c:numRef>
          </c:val>
        </c:ser>
        <c:ser>
          <c:idx val="1"/>
          <c:order val="1"/>
          <c:tx>
            <c:strRef>
              <c:f>Spinner!$I$40</c:f>
            </c:strRef>
          </c:tx>
          <c:spPr>
            <a:solidFill>
              <a:srgbClr val="93C47D"/>
            </a:solidFill>
          </c:spPr>
          <c:cat>
            <c:strRef>
              <c:f>Spinner!$J$36:$U$36</c:f>
            </c:strRef>
          </c:cat>
          <c:val>
            <c:numRef>
              <c:f>Spinner!$J$40:$U$40</c:f>
            </c:numRef>
          </c:val>
        </c:ser>
        <c:ser>
          <c:idx val="2"/>
          <c:order val="2"/>
          <c:tx>
            <c:strRef>
              <c:f>Spinner!$I$41</c:f>
            </c:strRef>
          </c:tx>
          <c:spPr>
            <a:solidFill>
              <a:srgbClr val="6AA84F"/>
            </a:solidFill>
          </c:spPr>
          <c:cat>
            <c:strRef>
              <c:f>Spinner!$J$36:$U$36</c:f>
            </c:strRef>
          </c:cat>
          <c:val>
            <c:numRef>
              <c:f>Spinner!$J$41:$U$41</c:f>
            </c:numRef>
          </c:val>
        </c:ser>
        <c:ser>
          <c:idx val="3"/>
          <c:order val="3"/>
          <c:tx>
            <c:strRef>
              <c:f>Spinner!$I$42</c:f>
            </c:strRef>
          </c:tx>
          <c:spPr>
            <a:solidFill>
              <a:srgbClr val="38761D"/>
            </a:solidFill>
          </c:spPr>
          <c:cat>
            <c:strRef>
              <c:f>Spinner!$J$36:$U$36</c:f>
            </c:strRef>
          </c:cat>
          <c:val>
            <c:numRef>
              <c:f>Spinner!$J$42:$U$42</c:f>
            </c:numRef>
          </c:val>
        </c:ser>
        <c:ser>
          <c:idx val="4"/>
          <c:order val="4"/>
          <c:tx>
            <c:strRef>
              <c:f>Spinner!$I$43</c:f>
            </c:strRef>
          </c:tx>
          <c:spPr>
            <a:solidFill>
              <a:srgbClr val="274E13"/>
            </a:solidFill>
          </c:spPr>
          <c:cat>
            <c:strRef>
              <c:f>Spinner!$J$36:$U$36</c:f>
            </c:strRef>
          </c:cat>
          <c:val>
            <c:numRef>
              <c:f>Spinner!$J$43:$U$43</c:f>
            </c:numRef>
          </c:val>
        </c:ser>
        <c:ser>
          <c:idx val="5"/>
          <c:order val="5"/>
          <c:tx>
            <c:strRef>
              <c:f>Spinner!$I$38</c:f>
            </c:strRef>
          </c:tx>
          <c:spPr>
            <a:solidFill>
              <a:srgbClr val="D9D9D9"/>
            </a:solidFill>
          </c:spPr>
          <c:cat>
            <c:strRef>
              <c:f>Spinner!$J$36:$U$36</c:f>
            </c:strRef>
          </c:cat>
          <c:val>
            <c:numRef>
              <c:f>Spinner!$J$38:$U$38</c:f>
            </c:numRef>
          </c:val>
        </c:ser>
        <c:overlap val="100"/>
        <c:axId val="527763892"/>
        <c:axId val="82139867"/>
      </c:barChart>
      <c:catAx>
        <c:axId val="5277638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82139867"/>
      </c:catAx>
      <c:valAx>
        <c:axId val="82139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763892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t>Staked column chart - Button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Button!$I$37</c:f>
            </c:strRef>
          </c:tx>
          <c:spPr>
            <a:solidFill>
              <a:srgbClr val="B6D7A8"/>
            </a:solidFill>
          </c:spPr>
          <c:cat>
            <c:strRef>
              <c:f>Button!$J$36:$U$36</c:f>
            </c:strRef>
          </c:cat>
          <c:val>
            <c:numRef>
              <c:f>Button!$J$37:$U$37</c:f>
            </c:numRef>
          </c:val>
        </c:ser>
        <c:ser>
          <c:idx val="1"/>
          <c:order val="1"/>
          <c:tx>
            <c:strRef>
              <c:f>Button!$I$39</c:f>
            </c:strRef>
          </c:tx>
          <c:spPr>
            <a:solidFill>
              <a:srgbClr val="93C47D"/>
            </a:solidFill>
          </c:spPr>
          <c:cat>
            <c:strRef>
              <c:f>Button!$J$36:$U$36</c:f>
            </c:strRef>
          </c:cat>
          <c:val>
            <c:numRef>
              <c:f>Button!$J$39:$U$39</c:f>
            </c:numRef>
          </c:val>
        </c:ser>
        <c:ser>
          <c:idx val="2"/>
          <c:order val="2"/>
          <c:tx>
            <c:strRef>
              <c:f>Button!$I$40</c:f>
            </c:strRef>
          </c:tx>
          <c:spPr>
            <a:solidFill>
              <a:srgbClr val="6AA84F"/>
            </a:solidFill>
          </c:spPr>
          <c:cat>
            <c:strRef>
              <c:f>Button!$J$36:$U$36</c:f>
            </c:strRef>
          </c:cat>
          <c:val>
            <c:numRef>
              <c:f>Button!$J$40:$U$40</c:f>
            </c:numRef>
          </c:val>
        </c:ser>
        <c:ser>
          <c:idx val="3"/>
          <c:order val="3"/>
          <c:tx>
            <c:strRef>
              <c:f>Button!$I$41</c:f>
            </c:strRef>
          </c:tx>
          <c:spPr>
            <a:solidFill>
              <a:srgbClr val="38761D"/>
            </a:solidFill>
          </c:spPr>
          <c:cat>
            <c:strRef>
              <c:f>Button!$J$36:$U$36</c:f>
            </c:strRef>
          </c:cat>
          <c:val>
            <c:numRef>
              <c:f>Button!$J$41:$U$41</c:f>
            </c:numRef>
          </c:val>
        </c:ser>
        <c:ser>
          <c:idx val="4"/>
          <c:order val="4"/>
          <c:tx>
            <c:strRef>
              <c:f>Button!$I$42</c:f>
            </c:strRef>
          </c:tx>
          <c:spPr>
            <a:solidFill>
              <a:srgbClr val="274E13"/>
            </a:solidFill>
          </c:spPr>
          <c:cat>
            <c:strRef>
              <c:f>Button!$J$36:$U$36</c:f>
            </c:strRef>
          </c:cat>
          <c:val>
            <c:numRef>
              <c:f>Button!$J$42:$U$42</c:f>
            </c:numRef>
          </c:val>
        </c:ser>
        <c:ser>
          <c:idx val="5"/>
          <c:order val="5"/>
          <c:tx>
            <c:strRef>
              <c:f>Button!$I$43</c:f>
            </c:strRef>
          </c:tx>
          <c:spPr>
            <a:solidFill>
              <a:srgbClr val="D9D9D9"/>
            </a:solidFill>
          </c:spPr>
          <c:cat>
            <c:strRef>
              <c:f>Button!$J$36:$U$36</c:f>
            </c:strRef>
          </c:cat>
          <c:val>
            <c:numRef>
              <c:f>Button!$J$43:$U$43</c:f>
            </c:numRef>
          </c:val>
        </c:ser>
        <c:ser>
          <c:idx val="6"/>
          <c:order val="6"/>
          <c:tx>
            <c:strRef>
              <c:f>Button!$I$38</c:f>
            </c:strRef>
          </c:tx>
          <c:cat>
            <c:strRef>
              <c:f>Button!$J$36:$U$36</c:f>
            </c:strRef>
          </c:cat>
          <c:val>
            <c:numRef>
              <c:f>Button!$J$38:$U$38</c:f>
            </c:numRef>
          </c:val>
        </c:ser>
        <c:overlap val="100"/>
        <c:axId val="1552826198"/>
        <c:axId val="313324290"/>
      </c:barChart>
      <c:catAx>
        <c:axId val="1552826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313324290"/>
      </c:catAx>
      <c:valAx>
        <c:axId val="313324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5528261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Spinner!$K$27</c:f>
            </c:strRef>
          </c:tx>
          <c:spPr>
            <a:solidFill>
              <a:srgbClr val="B7B7B7"/>
            </a:solidFill>
          </c:spPr>
          <c:dPt>
            <c:idx val="0"/>
          </c:dPt>
          <c:cat>
            <c:strRef>
              <c:f>(Spinner!$L$27,Spinner!$M$27,Spinner!$N$27)</c:f>
            </c:strRef>
          </c:cat>
          <c:val>
            <c:numRef>
              <c:f>(Spinner!$L$27,Spinner!$M$27,Spinner!$N$27)</c:f>
            </c:numRef>
          </c:val>
        </c:ser>
        <c:axId val="286953262"/>
        <c:axId val="433263341"/>
      </c:barChart>
      <c:catAx>
        <c:axId val="28695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263341"/>
      </c:catAx>
      <c:valAx>
        <c:axId val="43326334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95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'Rating bar'!$I$37</c:f>
            </c:strRef>
          </c:tx>
          <c:spPr>
            <a:solidFill>
              <a:srgbClr val="D5A6BD"/>
            </a:solidFill>
          </c:spPr>
          <c:cat>
            <c:strRef>
              <c:f>'Rating bar'!$J$36:$U$36</c:f>
            </c:strRef>
          </c:cat>
          <c:val>
            <c:numRef>
              <c:f>'Rating bar'!$J$37:$U$37</c:f>
            </c:numRef>
          </c:val>
        </c:ser>
        <c:ser>
          <c:idx val="1"/>
          <c:order val="1"/>
          <c:tx>
            <c:strRef>
              <c:f>'Rating bar'!$I$39</c:f>
            </c:strRef>
          </c:tx>
          <c:spPr>
            <a:solidFill>
              <a:srgbClr val="C27BA0"/>
            </a:solidFill>
          </c:spPr>
          <c:cat>
            <c:strRef>
              <c:f>'Rating bar'!$J$36:$U$36</c:f>
            </c:strRef>
          </c:cat>
          <c:val>
            <c:numRef>
              <c:f>'Rating bar'!$J$39:$U$39</c:f>
            </c:numRef>
          </c:val>
        </c:ser>
        <c:ser>
          <c:idx val="2"/>
          <c:order val="2"/>
          <c:tx>
            <c:strRef>
              <c:f>'Rating bar'!$I$40</c:f>
            </c:strRef>
          </c:tx>
          <c:spPr>
            <a:solidFill>
              <a:srgbClr val="A64D79"/>
            </a:solidFill>
          </c:spPr>
          <c:cat>
            <c:strRef>
              <c:f>'Rating bar'!$J$36:$U$36</c:f>
            </c:strRef>
          </c:cat>
          <c:val>
            <c:numRef>
              <c:f>'Rating bar'!$J$40:$U$40</c:f>
            </c:numRef>
          </c:val>
        </c:ser>
        <c:ser>
          <c:idx val="3"/>
          <c:order val="3"/>
          <c:tx>
            <c:strRef>
              <c:f>'Rating bar'!$I$41</c:f>
            </c:strRef>
          </c:tx>
          <c:spPr>
            <a:solidFill>
              <a:srgbClr val="741B47"/>
            </a:solidFill>
          </c:spPr>
          <c:cat>
            <c:strRef>
              <c:f>'Rating bar'!$J$36:$U$36</c:f>
            </c:strRef>
          </c:cat>
          <c:val>
            <c:numRef>
              <c:f>'Rating bar'!$J$41:$U$41</c:f>
            </c:numRef>
          </c:val>
        </c:ser>
        <c:ser>
          <c:idx val="4"/>
          <c:order val="4"/>
          <c:tx>
            <c:strRef>
              <c:f>'Rating bar'!$I$42</c:f>
            </c:strRef>
          </c:tx>
          <c:spPr>
            <a:solidFill>
              <a:srgbClr val="4C1130"/>
            </a:solidFill>
          </c:spPr>
          <c:cat>
            <c:strRef>
              <c:f>'Rating bar'!$J$36:$U$36</c:f>
            </c:strRef>
          </c:cat>
          <c:val>
            <c:numRef>
              <c:f>'Rating bar'!$J$42:$U$42</c:f>
            </c:numRef>
          </c:val>
        </c:ser>
        <c:ser>
          <c:idx val="5"/>
          <c:order val="5"/>
          <c:tx>
            <c:strRef>
              <c:f>'Rating bar'!$I$43</c:f>
            </c:strRef>
          </c:tx>
          <c:spPr>
            <a:solidFill>
              <a:srgbClr val="D9D9D9"/>
            </a:solidFill>
          </c:spPr>
          <c:cat>
            <c:strRef>
              <c:f>'Rating bar'!$J$36:$U$36</c:f>
            </c:strRef>
          </c:cat>
          <c:val>
            <c:numRef>
              <c:f>'Rating bar'!$J$43:$U$43</c:f>
            </c:numRef>
          </c:val>
        </c:ser>
        <c:ser>
          <c:idx val="6"/>
          <c:order val="6"/>
          <c:tx>
            <c:strRef>
              <c:f>'Rating bar'!$I$38</c:f>
            </c:strRef>
          </c:tx>
          <c:cat>
            <c:strRef>
              <c:f>'Rating bar'!$J$36:$U$36</c:f>
            </c:strRef>
          </c:cat>
          <c:val>
            <c:numRef>
              <c:f>'Rating bar'!$J$38:$U$38</c:f>
            </c:numRef>
          </c:val>
        </c:ser>
        <c:overlap val="100"/>
        <c:axId val="401829783"/>
        <c:axId val="258207505"/>
      </c:barChart>
      <c:catAx>
        <c:axId val="40182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58207505"/>
      </c:catAx>
      <c:valAx>
        <c:axId val="25820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82978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'Rating bar'!$I$39</c:f>
            </c:strRef>
          </c:tx>
          <c:spPr>
            <a:solidFill>
              <a:srgbClr val="B6D7A8"/>
            </a:solidFill>
          </c:spPr>
          <c:cat>
            <c:strRef>
              <c:f>'Rating bar'!$J$36:$U$36</c:f>
            </c:strRef>
          </c:cat>
          <c:val>
            <c:numRef>
              <c:f>'Rating bar'!$J$39:$U$39</c:f>
            </c:numRef>
          </c:val>
        </c:ser>
        <c:ser>
          <c:idx val="1"/>
          <c:order val="1"/>
          <c:tx>
            <c:strRef>
              <c:f>'Rating bar'!$I$40</c:f>
            </c:strRef>
          </c:tx>
          <c:spPr>
            <a:solidFill>
              <a:srgbClr val="93C47D"/>
            </a:solidFill>
          </c:spPr>
          <c:cat>
            <c:strRef>
              <c:f>'Rating bar'!$J$36:$U$36</c:f>
            </c:strRef>
          </c:cat>
          <c:val>
            <c:numRef>
              <c:f>'Rating bar'!$J$40:$U$40</c:f>
            </c:numRef>
          </c:val>
        </c:ser>
        <c:ser>
          <c:idx val="2"/>
          <c:order val="2"/>
          <c:tx>
            <c:strRef>
              <c:f>'Rating bar'!$I$41</c:f>
            </c:strRef>
          </c:tx>
          <c:spPr>
            <a:solidFill>
              <a:srgbClr val="6AA84F"/>
            </a:solidFill>
          </c:spPr>
          <c:cat>
            <c:strRef>
              <c:f>'Rating bar'!$J$36:$U$36</c:f>
            </c:strRef>
          </c:cat>
          <c:val>
            <c:numRef>
              <c:f>'Rating bar'!$J$41:$U$41</c:f>
            </c:numRef>
          </c:val>
        </c:ser>
        <c:ser>
          <c:idx val="3"/>
          <c:order val="3"/>
          <c:tx>
            <c:strRef>
              <c:f>'Rating bar'!$I$42</c:f>
            </c:strRef>
          </c:tx>
          <c:spPr>
            <a:solidFill>
              <a:srgbClr val="38761D"/>
            </a:solidFill>
          </c:spPr>
          <c:cat>
            <c:strRef>
              <c:f>'Rating bar'!$J$36:$U$36</c:f>
            </c:strRef>
          </c:cat>
          <c:val>
            <c:numRef>
              <c:f>'Rating bar'!$J$42:$U$42</c:f>
            </c:numRef>
          </c:val>
        </c:ser>
        <c:ser>
          <c:idx val="4"/>
          <c:order val="4"/>
          <c:tx>
            <c:strRef>
              <c:f>'Rating bar'!$I$43</c:f>
            </c:strRef>
          </c:tx>
          <c:spPr>
            <a:solidFill>
              <a:srgbClr val="274E13"/>
            </a:solidFill>
          </c:spPr>
          <c:cat>
            <c:strRef>
              <c:f>'Rating bar'!$J$36:$U$36</c:f>
            </c:strRef>
          </c:cat>
          <c:val>
            <c:numRef>
              <c:f>'Rating bar'!$J$43:$U$43</c:f>
            </c:numRef>
          </c:val>
        </c:ser>
        <c:ser>
          <c:idx val="5"/>
          <c:order val="5"/>
          <c:tx>
            <c:strRef>
              <c:f>'Rating bar'!$I$38</c:f>
            </c:strRef>
          </c:tx>
          <c:spPr>
            <a:solidFill>
              <a:srgbClr val="D9D9D9"/>
            </a:solidFill>
          </c:spPr>
          <c:cat>
            <c:strRef>
              <c:f>'Rating bar'!$J$36:$U$36</c:f>
            </c:strRef>
          </c:cat>
          <c:val>
            <c:numRef>
              <c:f>'Rating bar'!$J$38:$U$38</c:f>
            </c:numRef>
          </c:val>
        </c:ser>
        <c:overlap val="100"/>
        <c:axId val="1922964805"/>
        <c:axId val="781023423"/>
      </c:barChart>
      <c:catAx>
        <c:axId val="19229648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781023423"/>
      </c:catAx>
      <c:valAx>
        <c:axId val="781023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64805"/>
        <c:crosses val="max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'Rating bar'!$K$27</c:f>
            </c:strRef>
          </c:tx>
          <c:spPr>
            <a:solidFill>
              <a:srgbClr val="B7B7B7"/>
            </a:solidFill>
          </c:spPr>
          <c:dPt>
            <c:idx val="0"/>
          </c:dPt>
          <c:cat>
            <c:strRef>
              <c:f>('Rating bar'!$L$27,'Rating bar'!$M$27,'Rating bar'!$N$27)</c:f>
            </c:strRef>
          </c:cat>
          <c:val>
            <c:numRef>
              <c:f>('Rating bar'!$L$27,'Rating bar'!$M$27,'Rating bar'!$N$27)</c:f>
            </c:numRef>
          </c:val>
        </c:ser>
        <c:axId val="1721326955"/>
        <c:axId val="1283783452"/>
      </c:barChart>
      <c:catAx>
        <c:axId val="172132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783452"/>
      </c:catAx>
      <c:valAx>
        <c:axId val="128378345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326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t>Candle chart - Button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Button!$I$30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Button!$J$28:$U$28</c:f>
            </c:strRef>
          </c:cat>
          <c:val>
            <c:numRef>
              <c:f>Button!$J$30:$U$30</c:f>
            </c:numRef>
          </c:val>
          <c:smooth val="0"/>
        </c:ser>
        <c:ser>
          <c:idx val="1"/>
          <c:order val="1"/>
          <c:tx>
            <c:strRef>
              <c:f>Button!$I$33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Button!$J$28:$U$28</c:f>
            </c:strRef>
          </c:cat>
          <c:val>
            <c:numRef>
              <c:f>Button!$J$33:$U$33</c:f>
            </c:numRef>
          </c:val>
          <c:smooth val="0"/>
        </c:ser>
        <c:ser>
          <c:idx val="2"/>
          <c:order val="2"/>
          <c:tx>
            <c:strRef>
              <c:f>Button!$I$29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Button!$J$28:$U$28</c:f>
            </c:strRef>
          </c:cat>
          <c:val>
            <c:numRef>
              <c:f>Button!$J$29:$U$29</c:f>
            </c:numRef>
          </c:val>
          <c:smooth val="0"/>
        </c:ser>
        <c:ser>
          <c:idx val="3"/>
          <c:order val="3"/>
          <c:tx>
            <c:strRef>
              <c:f>Button!$I$32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Button!$J$28:$U$28</c:f>
            </c:strRef>
          </c:cat>
          <c:val>
            <c:numRef>
              <c:f>Button!$J$32:$U$32</c:f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06911797"/>
        <c:axId val="288592828"/>
      </c:stockChart>
      <c:dateAx>
        <c:axId val="180691179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All versions (sorted by aspect)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288592828"/>
      </c:dateAx>
      <c:valAx>
        <c:axId val="288592828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Rating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806911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Button!$I$39</c:f>
            </c:strRef>
          </c:tx>
          <c:spPr>
            <a:solidFill>
              <a:srgbClr val="B6D7A8"/>
            </a:solidFill>
          </c:spPr>
          <c:cat>
            <c:strRef>
              <c:f>Button!$J$36:$U$36</c:f>
            </c:strRef>
          </c:cat>
          <c:val>
            <c:numRef>
              <c:f>Button!$J$39:$U$39</c:f>
            </c:numRef>
          </c:val>
        </c:ser>
        <c:ser>
          <c:idx val="1"/>
          <c:order val="1"/>
          <c:tx>
            <c:strRef>
              <c:f>Button!$I$40</c:f>
            </c:strRef>
          </c:tx>
          <c:spPr>
            <a:solidFill>
              <a:srgbClr val="93C47D"/>
            </a:solidFill>
          </c:spPr>
          <c:cat>
            <c:strRef>
              <c:f>Button!$J$36:$U$36</c:f>
            </c:strRef>
          </c:cat>
          <c:val>
            <c:numRef>
              <c:f>Button!$J$40:$U$40</c:f>
            </c:numRef>
          </c:val>
        </c:ser>
        <c:ser>
          <c:idx val="2"/>
          <c:order val="2"/>
          <c:tx>
            <c:strRef>
              <c:f>Button!$I$41</c:f>
            </c:strRef>
          </c:tx>
          <c:spPr>
            <a:solidFill>
              <a:srgbClr val="6AA84F"/>
            </a:solidFill>
          </c:spPr>
          <c:cat>
            <c:strRef>
              <c:f>Button!$J$36:$U$36</c:f>
            </c:strRef>
          </c:cat>
          <c:val>
            <c:numRef>
              <c:f>Button!$J$41:$U$41</c:f>
            </c:numRef>
          </c:val>
        </c:ser>
        <c:ser>
          <c:idx val="3"/>
          <c:order val="3"/>
          <c:tx>
            <c:strRef>
              <c:f>Button!$I$42</c:f>
            </c:strRef>
          </c:tx>
          <c:spPr>
            <a:solidFill>
              <a:srgbClr val="38761D"/>
            </a:solidFill>
          </c:spPr>
          <c:cat>
            <c:strRef>
              <c:f>Button!$J$36:$U$36</c:f>
            </c:strRef>
          </c:cat>
          <c:val>
            <c:numRef>
              <c:f>Button!$J$42:$U$42</c:f>
            </c:numRef>
          </c:val>
        </c:ser>
        <c:ser>
          <c:idx val="4"/>
          <c:order val="4"/>
          <c:tx>
            <c:strRef>
              <c:f>Button!$I$43</c:f>
            </c:strRef>
          </c:tx>
          <c:spPr>
            <a:solidFill>
              <a:srgbClr val="274E13"/>
            </a:solidFill>
          </c:spPr>
          <c:cat>
            <c:strRef>
              <c:f>Button!$J$36:$U$36</c:f>
            </c:strRef>
          </c:cat>
          <c:val>
            <c:numRef>
              <c:f>Button!$J$43:$U$43</c:f>
            </c:numRef>
          </c:val>
        </c:ser>
        <c:ser>
          <c:idx val="5"/>
          <c:order val="5"/>
          <c:tx>
            <c:strRef>
              <c:f>Button!$I$38</c:f>
            </c:strRef>
          </c:tx>
          <c:spPr>
            <a:solidFill>
              <a:srgbClr val="D9D9D9"/>
            </a:solidFill>
          </c:spPr>
          <c:cat>
            <c:strRef>
              <c:f>Button!$J$36:$U$36</c:f>
            </c:strRef>
          </c:cat>
          <c:val>
            <c:numRef>
              <c:f>Button!$J$38:$U$38</c:f>
            </c:numRef>
          </c:val>
        </c:ser>
        <c:overlap val="100"/>
        <c:axId val="1303596781"/>
        <c:axId val="116922730"/>
      </c:barChart>
      <c:catAx>
        <c:axId val="13035967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16922730"/>
      </c:catAx>
      <c:valAx>
        <c:axId val="116922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596781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t>Column chart - Button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Button!$K$27</c:f>
            </c:strRef>
          </c:tx>
          <c:spPr>
            <a:solidFill>
              <a:srgbClr val="B7B7B7"/>
            </a:solidFill>
          </c:spPr>
          <c:dPt>
            <c:idx val="0"/>
          </c:dPt>
          <c:cat>
            <c:strRef>
              <c:f>(Button!$L$27,Button!$M$27,Button!$N$27)</c:f>
            </c:strRef>
          </c:cat>
          <c:val>
            <c:numRef>
              <c:f>(Button!$L$27,Button!$M$27,Button!$N$27)</c:f>
            </c:numRef>
          </c:val>
        </c:ser>
        <c:axId val="120202452"/>
        <c:axId val="473133814"/>
      </c:barChart>
      <c:catAx>
        <c:axId val="120202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473133814"/>
      </c:catAx>
      <c:valAx>
        <c:axId val="47313381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202024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sans-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Seekbar!$I$37</c:f>
            </c:strRef>
          </c:tx>
          <c:spPr>
            <a:solidFill>
              <a:srgbClr val="F9CB9C"/>
            </a:solidFill>
          </c:spPr>
          <c:cat>
            <c:strRef>
              <c:f>Seekbar!$J$36:$U$36</c:f>
            </c:strRef>
          </c:cat>
          <c:val>
            <c:numRef>
              <c:f>Seekbar!$J$37:$U$37</c:f>
            </c:numRef>
          </c:val>
        </c:ser>
        <c:ser>
          <c:idx val="1"/>
          <c:order val="1"/>
          <c:tx>
            <c:strRef>
              <c:f>Seekbar!$I$39</c:f>
            </c:strRef>
          </c:tx>
          <c:spPr>
            <a:solidFill>
              <a:srgbClr val="F6B26B"/>
            </a:solidFill>
          </c:spPr>
          <c:cat>
            <c:strRef>
              <c:f>Seekbar!$J$36:$U$36</c:f>
            </c:strRef>
          </c:cat>
          <c:val>
            <c:numRef>
              <c:f>Seekbar!$J$39:$U$39</c:f>
            </c:numRef>
          </c:val>
        </c:ser>
        <c:ser>
          <c:idx val="2"/>
          <c:order val="2"/>
          <c:tx>
            <c:strRef>
              <c:f>Seekbar!$I$40</c:f>
            </c:strRef>
          </c:tx>
          <c:spPr>
            <a:solidFill>
              <a:srgbClr val="E69138"/>
            </a:solidFill>
          </c:spPr>
          <c:cat>
            <c:strRef>
              <c:f>Seekbar!$J$36:$U$36</c:f>
            </c:strRef>
          </c:cat>
          <c:val>
            <c:numRef>
              <c:f>Seekbar!$J$40:$U$40</c:f>
            </c:numRef>
          </c:val>
        </c:ser>
        <c:ser>
          <c:idx val="3"/>
          <c:order val="3"/>
          <c:tx>
            <c:strRef>
              <c:f>Seekbar!$I$41</c:f>
            </c:strRef>
          </c:tx>
          <c:spPr>
            <a:solidFill>
              <a:srgbClr val="B45F06"/>
            </a:solidFill>
          </c:spPr>
          <c:cat>
            <c:strRef>
              <c:f>Seekbar!$J$36:$U$36</c:f>
            </c:strRef>
          </c:cat>
          <c:val>
            <c:numRef>
              <c:f>Seekbar!$J$41:$U$41</c:f>
            </c:numRef>
          </c:val>
        </c:ser>
        <c:ser>
          <c:idx val="4"/>
          <c:order val="4"/>
          <c:tx>
            <c:strRef>
              <c:f>Seekbar!$I$42</c:f>
            </c:strRef>
          </c:tx>
          <c:spPr>
            <a:solidFill>
              <a:srgbClr val="783F04"/>
            </a:solidFill>
          </c:spPr>
          <c:cat>
            <c:strRef>
              <c:f>Seekbar!$J$36:$U$36</c:f>
            </c:strRef>
          </c:cat>
          <c:val>
            <c:numRef>
              <c:f>Seekbar!$J$42:$U$42</c:f>
            </c:numRef>
          </c:val>
        </c:ser>
        <c:ser>
          <c:idx val="5"/>
          <c:order val="5"/>
          <c:tx>
            <c:strRef>
              <c:f>Seekbar!$I$43</c:f>
            </c:strRef>
          </c:tx>
          <c:spPr>
            <a:solidFill>
              <a:srgbClr val="D9D9D9"/>
            </a:solidFill>
          </c:spPr>
          <c:cat>
            <c:strRef>
              <c:f>Seekbar!$J$36:$U$36</c:f>
            </c:strRef>
          </c:cat>
          <c:val>
            <c:numRef>
              <c:f>Seekbar!$J$43:$U$43</c:f>
            </c:numRef>
          </c:val>
        </c:ser>
        <c:ser>
          <c:idx val="6"/>
          <c:order val="6"/>
          <c:tx>
            <c:strRef>
              <c:f>Seekbar!$I$38</c:f>
            </c:strRef>
          </c:tx>
          <c:cat>
            <c:strRef>
              <c:f>Seekbar!$J$36:$U$36</c:f>
            </c:strRef>
          </c:cat>
          <c:val>
            <c:numRef>
              <c:f>Seekbar!$J$38:$U$38</c:f>
            </c:numRef>
          </c:val>
        </c:ser>
        <c:overlap val="100"/>
        <c:axId val="2138211016"/>
        <c:axId val="1393824714"/>
      </c:barChart>
      <c:catAx>
        <c:axId val="21382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93824714"/>
      </c:catAx>
      <c:valAx>
        <c:axId val="1393824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11016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Seekbar!$I$30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Seekbar!$J$28:$U$28</c:f>
            </c:strRef>
          </c:cat>
          <c:val>
            <c:numRef>
              <c:f>Seekbar!$J$30:$U$30</c:f>
            </c:numRef>
          </c:val>
          <c:smooth val="0"/>
        </c:ser>
        <c:ser>
          <c:idx val="1"/>
          <c:order val="1"/>
          <c:tx>
            <c:strRef>
              <c:f>Seekbar!$I$33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Seekbar!$J$28:$U$28</c:f>
            </c:strRef>
          </c:cat>
          <c:val>
            <c:numRef>
              <c:f>Seekbar!$J$33:$U$33</c:f>
            </c:numRef>
          </c:val>
          <c:smooth val="0"/>
        </c:ser>
        <c:ser>
          <c:idx val="2"/>
          <c:order val="2"/>
          <c:tx>
            <c:strRef>
              <c:f>Seekbar!$I$29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Seekbar!$J$28:$U$28</c:f>
            </c:strRef>
          </c:cat>
          <c:val>
            <c:numRef>
              <c:f>Seekbar!$J$29:$U$29</c:f>
            </c:numRef>
          </c:val>
          <c:smooth val="0"/>
        </c:ser>
        <c:ser>
          <c:idx val="3"/>
          <c:order val="3"/>
          <c:tx>
            <c:strRef>
              <c:f>Seekbar!$I$32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Seekbar!$J$28:$U$28</c:f>
            </c:strRef>
          </c:cat>
          <c:val>
            <c:numRef>
              <c:f>Seekbar!$J$32:$U$32</c:f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4762880"/>
        <c:axId val="1843346953"/>
      </c:stockChart>
      <c:dateAx>
        <c:axId val="19476288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43346953"/>
      </c:dateAx>
      <c:valAx>
        <c:axId val="1843346953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4762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Seekbar!$I$39</c:f>
            </c:strRef>
          </c:tx>
          <c:spPr>
            <a:solidFill>
              <a:srgbClr val="B6D7A8"/>
            </a:solidFill>
          </c:spPr>
          <c:cat>
            <c:strRef>
              <c:f>Seekbar!$J$36:$U$36</c:f>
            </c:strRef>
          </c:cat>
          <c:val>
            <c:numRef>
              <c:f>Seekbar!$J$39:$U$39</c:f>
            </c:numRef>
          </c:val>
        </c:ser>
        <c:ser>
          <c:idx val="1"/>
          <c:order val="1"/>
          <c:tx>
            <c:strRef>
              <c:f>Seekbar!$I$40</c:f>
            </c:strRef>
          </c:tx>
          <c:spPr>
            <a:solidFill>
              <a:srgbClr val="93C47D"/>
            </a:solidFill>
          </c:spPr>
          <c:cat>
            <c:strRef>
              <c:f>Seekbar!$J$36:$U$36</c:f>
            </c:strRef>
          </c:cat>
          <c:val>
            <c:numRef>
              <c:f>Seekbar!$J$40:$U$40</c:f>
            </c:numRef>
          </c:val>
        </c:ser>
        <c:ser>
          <c:idx val="2"/>
          <c:order val="2"/>
          <c:tx>
            <c:strRef>
              <c:f>Seekbar!$I$41</c:f>
            </c:strRef>
          </c:tx>
          <c:spPr>
            <a:solidFill>
              <a:srgbClr val="6AA84F"/>
            </a:solidFill>
          </c:spPr>
          <c:cat>
            <c:strRef>
              <c:f>Seekbar!$J$36:$U$36</c:f>
            </c:strRef>
          </c:cat>
          <c:val>
            <c:numRef>
              <c:f>Seekbar!$J$41:$U$41</c:f>
            </c:numRef>
          </c:val>
        </c:ser>
        <c:ser>
          <c:idx val="3"/>
          <c:order val="3"/>
          <c:tx>
            <c:strRef>
              <c:f>Seekbar!$I$42</c:f>
            </c:strRef>
          </c:tx>
          <c:spPr>
            <a:solidFill>
              <a:srgbClr val="38761D"/>
            </a:solidFill>
          </c:spPr>
          <c:cat>
            <c:strRef>
              <c:f>Seekbar!$J$36:$U$36</c:f>
            </c:strRef>
          </c:cat>
          <c:val>
            <c:numRef>
              <c:f>Seekbar!$J$42:$U$42</c:f>
            </c:numRef>
          </c:val>
        </c:ser>
        <c:ser>
          <c:idx val="4"/>
          <c:order val="4"/>
          <c:tx>
            <c:strRef>
              <c:f>Seekbar!$I$43</c:f>
            </c:strRef>
          </c:tx>
          <c:spPr>
            <a:solidFill>
              <a:srgbClr val="274E13"/>
            </a:solidFill>
          </c:spPr>
          <c:cat>
            <c:strRef>
              <c:f>Seekbar!$J$36:$U$36</c:f>
            </c:strRef>
          </c:cat>
          <c:val>
            <c:numRef>
              <c:f>Seekbar!$J$43:$U$43</c:f>
            </c:numRef>
          </c:val>
        </c:ser>
        <c:ser>
          <c:idx val="5"/>
          <c:order val="5"/>
          <c:tx>
            <c:strRef>
              <c:f>Seekbar!$I$38</c:f>
            </c:strRef>
          </c:tx>
          <c:spPr>
            <a:solidFill>
              <a:srgbClr val="D9D9D9"/>
            </a:solidFill>
          </c:spPr>
          <c:cat>
            <c:strRef>
              <c:f>Seekbar!$J$36:$U$36</c:f>
            </c:strRef>
          </c:cat>
          <c:val>
            <c:numRef>
              <c:f>Seekbar!$J$38:$U$38</c:f>
            </c:numRef>
          </c:val>
        </c:ser>
        <c:overlap val="100"/>
        <c:axId val="596939545"/>
        <c:axId val="1999557074"/>
      </c:barChart>
      <c:catAx>
        <c:axId val="5969395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999557074"/>
      </c:catAx>
      <c:valAx>
        <c:axId val="1999557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939545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Seekbar!$K$27</c:f>
            </c:strRef>
          </c:tx>
          <c:spPr>
            <a:solidFill>
              <a:srgbClr val="B7B7B7"/>
            </a:solidFill>
          </c:spPr>
          <c:dPt>
            <c:idx val="0"/>
          </c:dPt>
          <c:cat>
            <c:strRef>
              <c:f>(Seekbar!$L$27,Seekbar!$M$27,Seekbar!$N$27)</c:f>
            </c:strRef>
          </c:cat>
          <c:val>
            <c:numRef>
              <c:f>(Seekbar!$L$27,Seekbar!$M$27,Seekbar!$N$27)</c:f>
            </c:numRef>
          </c:val>
        </c:ser>
        <c:axId val="1632339491"/>
        <c:axId val="498919032"/>
      </c:barChart>
      <c:catAx>
        <c:axId val="163233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19032"/>
      </c:catAx>
      <c:valAx>
        <c:axId val="49891903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339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26</xdr:row>
      <xdr:rowOff>66675</xdr:rowOff>
    </xdr:from>
    <xdr:ext cx="5715000" cy="3533775"/>
    <xdr:graphicFrame>
      <xdr:nvGraphicFramePr>
        <xdr:cNvPr id="147199387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42</xdr:row>
      <xdr:rowOff>133350</xdr:rowOff>
    </xdr:from>
    <xdr:ext cx="5715000" cy="3533775"/>
    <xdr:graphicFrame>
      <xdr:nvGraphicFramePr>
        <xdr:cNvPr id="8975090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571500</xdr:colOff>
      <xdr:row>23</xdr:row>
      <xdr:rowOff>180975</xdr:rowOff>
    </xdr:from>
    <xdr:ext cx="5715000" cy="3486150"/>
    <xdr:graphicFrame>
      <xdr:nvGraphicFramePr>
        <xdr:cNvPr id="195198528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571500</xdr:colOff>
      <xdr:row>43</xdr:row>
      <xdr:rowOff>133350</xdr:rowOff>
    </xdr:from>
    <xdr:ext cx="2714625" cy="3533775"/>
    <xdr:graphicFrame>
      <xdr:nvGraphicFramePr>
        <xdr:cNvPr id="844874359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571500</xdr:colOff>
      <xdr:row>62</xdr:row>
      <xdr:rowOff>66675</xdr:rowOff>
    </xdr:from>
    <xdr:ext cx="5715000" cy="3533775"/>
    <xdr:graphicFrame>
      <xdr:nvGraphicFramePr>
        <xdr:cNvPr id="1247729054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43</xdr:row>
      <xdr:rowOff>104775</xdr:rowOff>
    </xdr:from>
    <xdr:ext cx="5715000" cy="3533775"/>
    <xdr:graphicFrame>
      <xdr:nvGraphicFramePr>
        <xdr:cNvPr id="1078882056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609600</xdr:colOff>
      <xdr:row>24</xdr:row>
      <xdr:rowOff>9525</xdr:rowOff>
    </xdr:from>
    <xdr:ext cx="5715000" cy="3486150"/>
    <xdr:graphicFrame>
      <xdr:nvGraphicFramePr>
        <xdr:cNvPr id="1009197198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571500</xdr:colOff>
      <xdr:row>48</xdr:row>
      <xdr:rowOff>133350</xdr:rowOff>
    </xdr:from>
    <xdr:ext cx="2714625" cy="3533775"/>
    <xdr:graphicFrame>
      <xdr:nvGraphicFramePr>
        <xdr:cNvPr id="1412318241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571500</xdr:colOff>
      <xdr:row>62</xdr:row>
      <xdr:rowOff>66675</xdr:rowOff>
    </xdr:from>
    <xdr:ext cx="5715000" cy="3533775"/>
    <xdr:graphicFrame>
      <xdr:nvGraphicFramePr>
        <xdr:cNvPr id="1882158603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1104900</xdr:colOff>
      <xdr:row>43</xdr:row>
      <xdr:rowOff>19050</xdr:rowOff>
    </xdr:from>
    <xdr:ext cx="5715000" cy="3533775"/>
    <xdr:graphicFrame>
      <xdr:nvGraphicFramePr>
        <xdr:cNvPr id="822274904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1104900</xdr:colOff>
      <xdr:row>24</xdr:row>
      <xdr:rowOff>38100</xdr:rowOff>
    </xdr:from>
    <xdr:ext cx="5715000" cy="3486150"/>
    <xdr:graphicFrame>
      <xdr:nvGraphicFramePr>
        <xdr:cNvPr id="1240385872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571500</xdr:colOff>
      <xdr:row>44</xdr:row>
      <xdr:rowOff>133350</xdr:rowOff>
    </xdr:from>
    <xdr:ext cx="2714625" cy="3533775"/>
    <xdr:graphicFrame>
      <xdr:nvGraphicFramePr>
        <xdr:cNvPr id="833820136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1104900</xdr:colOff>
      <xdr:row>62</xdr:row>
      <xdr:rowOff>180975</xdr:rowOff>
    </xdr:from>
    <xdr:ext cx="5715000" cy="3533775"/>
    <xdr:graphicFrame>
      <xdr:nvGraphicFramePr>
        <xdr:cNvPr id="1945256025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1123950</xdr:colOff>
      <xdr:row>43</xdr:row>
      <xdr:rowOff>161925</xdr:rowOff>
    </xdr:from>
    <xdr:ext cx="5715000" cy="3533775"/>
    <xdr:graphicFrame>
      <xdr:nvGraphicFramePr>
        <xdr:cNvPr id="1132858319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571500</xdr:colOff>
      <xdr:row>48</xdr:row>
      <xdr:rowOff>133350</xdr:rowOff>
    </xdr:from>
    <xdr:ext cx="2714625" cy="3533775"/>
    <xdr:graphicFrame>
      <xdr:nvGraphicFramePr>
        <xdr:cNvPr id="211375285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1123950</xdr:colOff>
      <xdr:row>63</xdr:row>
      <xdr:rowOff>123825</xdr:rowOff>
    </xdr:from>
    <xdr:ext cx="5715000" cy="3533775"/>
    <xdr:graphicFrame>
      <xdr:nvGraphicFramePr>
        <xdr:cNvPr id="481482482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43</xdr:row>
      <xdr:rowOff>142875</xdr:rowOff>
    </xdr:from>
    <xdr:ext cx="5715000" cy="3533775"/>
    <xdr:graphicFrame>
      <xdr:nvGraphicFramePr>
        <xdr:cNvPr id="1251590507" name="Chart 1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962025</xdr:colOff>
      <xdr:row>23</xdr:row>
      <xdr:rowOff>190500</xdr:rowOff>
    </xdr:from>
    <xdr:ext cx="5715000" cy="3486150"/>
    <xdr:graphicFrame>
      <xdr:nvGraphicFramePr>
        <xdr:cNvPr id="580238040" name="Chart 1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571500</xdr:colOff>
      <xdr:row>49</xdr:row>
      <xdr:rowOff>133350</xdr:rowOff>
    </xdr:from>
    <xdr:ext cx="2714625" cy="3533775"/>
    <xdr:graphicFrame>
      <xdr:nvGraphicFramePr>
        <xdr:cNvPr id="528666827" name="Chart 1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962025</xdr:colOff>
      <xdr:row>64</xdr:row>
      <xdr:rowOff>76200</xdr:rowOff>
    </xdr:from>
    <xdr:ext cx="5715000" cy="3533775"/>
    <xdr:graphicFrame>
      <xdr:nvGraphicFramePr>
        <xdr:cNvPr id="812569423" name="Chart 2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45</xdr:row>
      <xdr:rowOff>133350</xdr:rowOff>
    </xdr:from>
    <xdr:ext cx="5715000" cy="3533775"/>
    <xdr:graphicFrame>
      <xdr:nvGraphicFramePr>
        <xdr:cNvPr id="531799690" name="Chart 1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981075</xdr:colOff>
      <xdr:row>45</xdr:row>
      <xdr:rowOff>133350</xdr:rowOff>
    </xdr:from>
    <xdr:ext cx="2714625" cy="3533775"/>
    <xdr:graphicFrame>
      <xdr:nvGraphicFramePr>
        <xdr:cNvPr id="1156376898" name="Chart 2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133350</xdr:colOff>
      <xdr:row>65</xdr:row>
      <xdr:rowOff>47625</xdr:rowOff>
    </xdr:from>
    <xdr:ext cx="5715000" cy="3533775"/>
    <xdr:graphicFrame>
      <xdr:nvGraphicFramePr>
        <xdr:cNvPr id="842683693" name="Chart 2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I24" displayName="Table_16" id="16">
  <tableColumns count="87">
    <tableColumn name="ID" id="1"/>
    <tableColumn name="Timestamp of start" id="2"/>
    <tableColumn name="Timestamp of end" id="3"/>
    <tableColumn name="What is your age?" id="4"/>
    <tableColumn name="What is your gender?" id="5"/>
    <tableColumn name="Are you currently using your own smartphone for evaluating the Android© application?" id="6"/>
    <tableColumn name="What type of Operating System (OS) does your personal smartphone have?" id="7"/>
    <tableColumn name="What brand is the smartphone you are using for evaluating the Android© application?" id="8"/>
    <tableColumn name="If you know it, what is the model of the smartphone you are using for evaluating the Android© application?" id="9"/>
    <tableColumn name="Version 1" id="10"/>
    <tableColumn name="Version 2" id="11"/>
    <tableColumn name="Version 3" id="12"/>
    <tableColumn name="Version 4" id="13"/>
    <tableColumn name="Version 12" id="14"/>
    <tableColumn name="Version 22" id="15"/>
    <tableColumn name="Version 32" id="16"/>
    <tableColumn name="Version 42" id="17"/>
    <tableColumn name="Version 13" id="18"/>
    <tableColumn name="Version 23" id="19"/>
    <tableColumn name="Version 33" id="20"/>
    <tableColumn name="Version 43" id="21"/>
    <tableColumn name="Do you have any comments on this particular section of the application? Let us know here below!" id="22"/>
    <tableColumn name="Version 14" id="23"/>
    <tableColumn name="Version 24" id="24"/>
    <tableColumn name="Version 34" id="25"/>
    <tableColumn name="Version 44" id="26"/>
    <tableColumn name="Version 15" id="27"/>
    <tableColumn name="Version 25" id="28"/>
    <tableColumn name="Version 35" id="29"/>
    <tableColumn name="Version 45" id="30"/>
    <tableColumn name="Version 16" id="31"/>
    <tableColumn name="Version 26" id="32"/>
    <tableColumn name="Version 36" id="33"/>
    <tableColumn name="Version 46" id="34"/>
    <tableColumn name="Do you have any comments on this particular section of the application? Let us know here below!2" id="35"/>
    <tableColumn name="Version 17" id="36"/>
    <tableColumn name="Version 27" id="37"/>
    <tableColumn name="Version 37" id="38"/>
    <tableColumn name="Version 47" id="39"/>
    <tableColumn name="Version 18" id="40"/>
    <tableColumn name="Version 28" id="41"/>
    <tableColumn name="Version 38" id="42"/>
    <tableColumn name="Version 48" id="43"/>
    <tableColumn name="Version 19" id="44"/>
    <tableColumn name="Version 29" id="45"/>
    <tableColumn name="Version 39" id="46"/>
    <tableColumn name="Version 49" id="47"/>
    <tableColumn name="Do you have any comments on this particular section of the application? Let us know here below!3" id="48"/>
    <tableColumn name="Version 110" id="49"/>
    <tableColumn name="Version 210" id="50"/>
    <tableColumn name="Version 310" id="51"/>
    <tableColumn name="Version 410" id="52"/>
    <tableColumn name="Version 111" id="53"/>
    <tableColumn name="Version 211" id="54"/>
    <tableColumn name="Version 311" id="55"/>
    <tableColumn name="Version 411" id="56"/>
    <tableColumn name="Version 112" id="57"/>
    <tableColumn name="Version 212" id="58"/>
    <tableColumn name="Version 312" id="59"/>
    <tableColumn name="Version 412" id="60"/>
    <tableColumn name="Do you have any comments on this particular section of the application? Let us know here below!4" id="61"/>
    <tableColumn name="Version 113" id="62"/>
    <tableColumn name="Version 213" id="63"/>
    <tableColumn name="Version 313" id="64"/>
    <tableColumn name="Version 413" id="65"/>
    <tableColumn name="Version 114" id="66"/>
    <tableColumn name="Version 214" id="67"/>
    <tableColumn name="Version 314" id="68"/>
    <tableColumn name="Version 414" id="69"/>
    <tableColumn name="Version 115" id="70"/>
    <tableColumn name="Version 215" id="71"/>
    <tableColumn name="Version 315" id="72"/>
    <tableColumn name="Version 415" id="73"/>
    <tableColumn name="Do you have any comments on this particular section of the application? Let us know here below!5" id="74"/>
    <tableColumn name="Version 116" id="75"/>
    <tableColumn name="Version 216" id="76"/>
    <tableColumn name="Version 316" id="77"/>
    <tableColumn name="Version 416" id="78"/>
    <tableColumn name="Version 117" id="79"/>
    <tableColumn name="Version 217" id="80"/>
    <tableColumn name="Version 317" id="81"/>
    <tableColumn name="Version 417" id="82"/>
    <tableColumn name="Version 118" id="83"/>
    <tableColumn name="Version 218" id="84"/>
    <tableColumn name="Version 318" id="85"/>
    <tableColumn name="Version 418" id="86"/>
    <tableColumn name="Do you have any comments on this particular section of the application? Let us know here below!6" id="87"/>
  </tableColumns>
  <tableStyleInfo name="Overview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X27" displayName="Table_9" id="9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witch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1:X27" displayName="Table_10" id="10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pinn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I28:U33" displayName="Table_11" id="1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Spinn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ref="I37:U43" displayName="Table_12" id="12">
  <tableColumns count="13">
    <tableColumn name="Mode has dark background" id="1"/>
    <tableColumn name="1.1 – Natural" id="2"/>
    <tableColumn name="2.1 – Effectiveness" id="3"/>
    <tableColumn name="3.1 – Attention" id="4"/>
    <tableColumn name="1.2 – Natural" id="5"/>
    <tableColumn name="2.2 – Effectiveness" id="6"/>
    <tableColumn name="3.2 – Attention" id="7"/>
    <tableColumn name="1.3 – Natural" id="8"/>
    <tableColumn name="2.3 – Effectiveness" id="9"/>
    <tableColumn name="3.3 – Attention" id="10"/>
    <tableColumn name="1.4 – Natural" id="11"/>
    <tableColumn name="2.4 – Effectiveness" id="12"/>
    <tableColumn name="3.4 – Attention" id="13"/>
  </tableColumns>
  <tableStyleInfo name="Spinner-style 3" showColumnStripes="0" showFirstColumn="1" showLastColumn="1" showRowStripes="1"/>
</table>
</file>

<file path=xl/tables/table14.xml><?xml version="1.0" encoding="utf-8"?>
<table xmlns="http://schemas.openxmlformats.org/spreadsheetml/2006/main" headerRowCount="0" ref="I28:U32" displayName="Table_13" id="1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Rating bar-style" showColumnStripes="0" showFirstColumn="1" showLastColumn="1" showRowStripes="1"/>
</table>
</file>

<file path=xl/tables/table15.xml><?xml version="1.0" encoding="utf-8"?>
<table xmlns="http://schemas.openxmlformats.org/spreadsheetml/2006/main" ref="I37:U43" displayName="Table_14" id="14">
  <tableColumns count="13">
    <tableColumn name="Mode has dark background" id="1"/>
    <tableColumn name="1.1 – Natural" id="2"/>
    <tableColumn name="2.1 – Effectiveness" id="3"/>
    <tableColumn name="3.1 – Attention" id="4"/>
    <tableColumn name="1.2 – Natural" id="5"/>
    <tableColumn name="2.2 – Effectiveness" id="6"/>
    <tableColumn name="3.2 – Attention" id="7"/>
    <tableColumn name="1.3 – Natural" id="8"/>
    <tableColumn name="2.3 – Effectiveness" id="9"/>
    <tableColumn name="3.3 – Attention" id="10"/>
    <tableColumn name="1.4 – Natural" id="11"/>
    <tableColumn name="2.4 – Effectiveness" id="12"/>
    <tableColumn name="3.4 – Attention" id="13"/>
  </tableColumns>
  <tableStyleInfo name="Rating bar-style 2" showColumnStripes="0" showFirstColumn="1" showLastColumn="1" showRowStripes="1"/>
</table>
</file>

<file path=xl/tables/table16.xml><?xml version="1.0" encoding="utf-8"?>
<table xmlns="http://schemas.openxmlformats.org/spreadsheetml/2006/main" headerRowCount="0" ref="A1:X26" displayName="Table_15" id="15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Rating ba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I37:U43" displayName="Table_3" id="3">
  <tableColumns count="13">
    <tableColumn name="Mode has dark background" id="1"/>
    <tableColumn name="1.1 – Natural" id="2"/>
    <tableColumn name="2.1 – Effectiveness" id="3"/>
    <tableColumn name="3.1 – Attention" id="4"/>
    <tableColumn name="1.2 – Natural" id="5"/>
    <tableColumn name="2.2 – Effectiveness" id="6"/>
    <tableColumn name="3.2 – Attention" id="7"/>
    <tableColumn name="1.3 – Natural" id="8"/>
    <tableColumn name="2.3 – Effectiveness" id="9"/>
    <tableColumn name="3.3 – Attention" id="10"/>
    <tableColumn name="1.4 – Natural" id="11"/>
    <tableColumn name="2.4 – Effectiveness" id="12"/>
    <tableColumn name="3.4 – Attention" id="13"/>
  </tableColumns>
  <tableStyleInfo name="Butt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X32" display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Butt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I37:U43" displayName="Table_1" id="1">
  <tableColumns count="13">
    <tableColumn name="Mode has dark background" id="1"/>
    <tableColumn name="1.1 – Natural" id="2"/>
    <tableColumn name="2.1 – Effectiveness" id="3"/>
    <tableColumn name="3.1 – Attention" id="4"/>
    <tableColumn name="1.2 – Natural" id="5"/>
    <tableColumn name="2.2 – Effectiveness" id="6"/>
    <tableColumn name="3.2 – Attention" id="7"/>
    <tableColumn name="1.3 – Natural" id="8"/>
    <tableColumn name="2.3 – Effectiveness" id="9"/>
    <tableColumn name="3.3 – Attention" id="10"/>
    <tableColumn name="1.4 – Natural" id="11"/>
    <tableColumn name="2.4 – Effectiveness" id="12"/>
    <tableColumn name="3.4 – Attention" id="13"/>
  </tableColumns>
  <tableStyleInfo name="Seekbar-style" showColumnStripes="0" showFirstColumn="1" showLastColumn="1" showRowStripes="1"/>
</table>
</file>

<file path=xl/tables/table5.xml><?xml version="1.0" encoding="utf-8"?>
<table xmlns="http://schemas.openxmlformats.org/spreadsheetml/2006/main" headerRowCount="0" ref="A1:X33" displayName="Table_2" id="2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eekba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X33" displayName="Table_5" id="5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heckbo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I37:U43" displayName="Table_6" id="6">
  <tableColumns count="13">
    <tableColumn name="Mode has dark background" id="1"/>
    <tableColumn name="1.1 – Natural" id="2"/>
    <tableColumn name="2.1 – Effectiveness" id="3"/>
    <tableColumn name="3.1 – Attention" id="4"/>
    <tableColumn name="1.2 – Natural" id="5"/>
    <tableColumn name="2.2 – Effectiveness" id="6"/>
    <tableColumn name="3.2 – Attention" id="7"/>
    <tableColumn name="1.3 – Natural" id="8"/>
    <tableColumn name="2.3 – Effectiveness" id="9"/>
    <tableColumn name="3.3 – Attention" id="10"/>
    <tableColumn name="1.4 – Natural" id="11"/>
    <tableColumn name="2.4 – Effectiveness" id="12"/>
    <tableColumn name="3.4 – Attention" id="13"/>
  </tableColumns>
  <tableStyleInfo name="Checkbox-style 2" showColumnStripes="0" showFirstColumn="1" showLastColumn="1" showRowStripes="1"/>
</table>
</file>

<file path=xl/tables/table8.xml><?xml version="1.0" encoding="utf-8"?>
<table xmlns="http://schemas.openxmlformats.org/spreadsheetml/2006/main" headerRowCount="0" ref="I28:U32" displayName="Table_7" id="7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Swit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I37:U43" displayName="Table_8" id="8">
  <tableColumns count="13">
    <tableColumn name="Mode has dark background" id="1"/>
    <tableColumn name="1.1 – Natural" id="2"/>
    <tableColumn name="2.1 – Effectiveness" id="3"/>
    <tableColumn name="3.1 – Attention" id="4"/>
    <tableColumn name="1.2 – Natural" id="5"/>
    <tableColumn name="2.2 – Effectiveness" id="6"/>
    <tableColumn name="3.2 – Attention" id="7"/>
    <tableColumn name="1.3 – Natural" id="8"/>
    <tableColumn name="2.3 – Effectiveness" id="9"/>
    <tableColumn name="3.3 – Attention" id="10"/>
    <tableColumn name="1.4 – Natural" id="11"/>
    <tableColumn name="2.4 – Effectiveness" id="12"/>
    <tableColumn name="3.4 – Attention" id="13"/>
  </tableColumns>
  <tableStyleInfo name="Switch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Relationship Id="rId9" Type="http://schemas.openxmlformats.org/officeDocument/2006/relationships/table" Target="../tables/table10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Relationship Id="rId9" Type="http://schemas.openxmlformats.org/officeDocument/2006/relationships/table" Target="../tables/table13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Relationship Id="rId9" Type="http://schemas.openxmlformats.org/officeDocument/2006/relationships/table" Target="../tables/table16.xml"/><Relationship Id="rId7" Type="http://schemas.openxmlformats.org/officeDocument/2006/relationships/table" Target="../tables/table14.xml"/><Relationship Id="rId8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B4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2" width="15.0"/>
    <col customWidth="1" min="3" max="3" width="14.38"/>
    <col customWidth="1" min="4" max="4" width="14.25"/>
    <col customWidth="1" min="5" max="5" width="16.88"/>
    <col customWidth="1" min="6" max="6" width="31.5"/>
    <col customWidth="1" min="7" max="7" width="31.75"/>
    <col customWidth="1" min="8" max="8" width="29.63"/>
    <col customWidth="1" min="9" max="9" width="31.0"/>
    <col customWidth="1" min="10" max="12" width="11.5"/>
    <col customWidth="1" min="13" max="13" width="7.88"/>
    <col customWidth="1" min="14" max="16" width="11.5"/>
    <col customWidth="1" min="17" max="17" width="8.75"/>
    <col customWidth="1" min="18" max="20" width="11.5"/>
    <col customWidth="1" min="21" max="21" width="8.75"/>
    <col customWidth="1" min="22" max="22" width="32.63"/>
    <col customWidth="1" min="23" max="23" width="11.5"/>
    <col customWidth="1" min="24" max="25" width="8.75"/>
    <col customWidth="1" min="26" max="27" width="11.5"/>
    <col customWidth="1" min="28" max="29" width="8.75"/>
    <col customWidth="1" min="30" max="31" width="11.5"/>
    <col customWidth="1" min="32" max="33" width="8.75"/>
    <col customWidth="1" min="34" max="34" width="11.5"/>
    <col customWidth="1" min="35" max="35" width="32.75"/>
    <col customWidth="1" min="36" max="47" width="11.5"/>
    <col customWidth="1" min="48" max="48" width="32.63"/>
    <col customWidth="1" min="49" max="49" width="11.5"/>
    <col customWidth="1" min="50" max="50" width="9.63"/>
    <col customWidth="1" min="51" max="51" width="11.5"/>
    <col customWidth="1" min="52" max="52" width="9.63"/>
    <col customWidth="1" min="53" max="53" width="11.5"/>
    <col customWidth="1" min="54" max="54" width="9.63"/>
    <col customWidth="1" min="55" max="55" width="11.5"/>
    <col customWidth="1" min="56" max="56" width="9.63"/>
    <col customWidth="1" min="57" max="57" width="11.5"/>
    <col customWidth="1" min="58" max="58" width="9.63"/>
    <col customWidth="1" min="59" max="59" width="11.5"/>
    <col customWidth="1" min="60" max="60" width="9.63"/>
    <col customWidth="1" min="61" max="61" width="31.88"/>
    <col customWidth="1" min="62" max="73" width="11.5"/>
    <col customWidth="1" min="74" max="74" width="32.38"/>
    <col customWidth="1" min="75" max="75" width="11.5"/>
    <col customWidth="1" min="76" max="78" width="9.63"/>
    <col customWidth="1" min="79" max="79" width="11.5"/>
    <col customWidth="1" min="80" max="82" width="9.63"/>
    <col customWidth="1" min="83" max="83" width="11.5"/>
    <col customWidth="1" min="84" max="86" width="9.63"/>
    <col customWidth="1" min="87" max="87" width="32.75"/>
  </cols>
  <sheetData>
    <row r="1">
      <c r="A1" s="32" t="s">
        <v>74</v>
      </c>
      <c r="B1" s="32" t="s">
        <v>75</v>
      </c>
      <c r="C1" s="32" t="s">
        <v>76</v>
      </c>
      <c r="D1" s="32" t="s">
        <v>77</v>
      </c>
      <c r="E1" s="33" t="s">
        <v>78</v>
      </c>
      <c r="F1" s="33" t="s">
        <v>79</v>
      </c>
      <c r="G1" s="33" t="s">
        <v>80</v>
      </c>
      <c r="H1" s="33" t="s">
        <v>81</v>
      </c>
      <c r="I1" s="33" t="s">
        <v>82</v>
      </c>
      <c r="J1" s="32" t="s">
        <v>83</v>
      </c>
      <c r="K1" s="32" t="s">
        <v>84</v>
      </c>
      <c r="L1" s="32" t="s">
        <v>85</v>
      </c>
      <c r="M1" s="32" t="s">
        <v>86</v>
      </c>
      <c r="N1" s="32" t="s">
        <v>87</v>
      </c>
      <c r="O1" s="32" t="s">
        <v>88</v>
      </c>
      <c r="P1" s="32" t="s">
        <v>89</v>
      </c>
      <c r="Q1" s="32" t="s">
        <v>90</v>
      </c>
      <c r="R1" s="32" t="s">
        <v>91</v>
      </c>
      <c r="S1" s="32" t="s">
        <v>92</v>
      </c>
      <c r="T1" s="32" t="s">
        <v>93</v>
      </c>
      <c r="U1" s="32" t="s">
        <v>94</v>
      </c>
      <c r="V1" s="33" t="s">
        <v>95</v>
      </c>
      <c r="W1" s="32" t="s">
        <v>96</v>
      </c>
      <c r="X1" s="32" t="s">
        <v>97</v>
      </c>
      <c r="Y1" s="32" t="s">
        <v>98</v>
      </c>
      <c r="Z1" s="32" t="s">
        <v>99</v>
      </c>
      <c r="AA1" s="32" t="s">
        <v>100</v>
      </c>
      <c r="AB1" s="32" t="s">
        <v>101</v>
      </c>
      <c r="AC1" s="32" t="s">
        <v>102</v>
      </c>
      <c r="AD1" s="32" t="s">
        <v>103</v>
      </c>
      <c r="AE1" s="32" t="s">
        <v>104</v>
      </c>
      <c r="AF1" s="32" t="s">
        <v>105</v>
      </c>
      <c r="AG1" s="32" t="s">
        <v>106</v>
      </c>
      <c r="AH1" s="32" t="s">
        <v>107</v>
      </c>
      <c r="AI1" s="33" t="s">
        <v>108</v>
      </c>
      <c r="AJ1" s="32" t="s">
        <v>109</v>
      </c>
      <c r="AK1" s="32" t="s">
        <v>110</v>
      </c>
      <c r="AL1" s="32" t="s">
        <v>111</v>
      </c>
      <c r="AM1" s="32" t="s">
        <v>112</v>
      </c>
      <c r="AN1" s="32" t="s">
        <v>113</v>
      </c>
      <c r="AO1" s="32" t="s">
        <v>114</v>
      </c>
      <c r="AP1" s="32" t="s">
        <v>115</v>
      </c>
      <c r="AQ1" s="32" t="s">
        <v>116</v>
      </c>
      <c r="AR1" s="32" t="s">
        <v>117</v>
      </c>
      <c r="AS1" s="32" t="s">
        <v>118</v>
      </c>
      <c r="AT1" s="32" t="s">
        <v>119</v>
      </c>
      <c r="AU1" s="32" t="s">
        <v>120</v>
      </c>
      <c r="AV1" s="33" t="s">
        <v>121</v>
      </c>
      <c r="AW1" s="32" t="s">
        <v>122</v>
      </c>
      <c r="AX1" s="32" t="s">
        <v>123</v>
      </c>
      <c r="AY1" s="32" t="s">
        <v>124</v>
      </c>
      <c r="AZ1" s="32" t="s">
        <v>125</v>
      </c>
      <c r="BA1" s="32" t="s">
        <v>126</v>
      </c>
      <c r="BB1" s="32" t="s">
        <v>127</v>
      </c>
      <c r="BC1" s="32" t="s">
        <v>128</v>
      </c>
      <c r="BD1" s="32" t="s">
        <v>129</v>
      </c>
      <c r="BE1" s="32" t="s">
        <v>130</v>
      </c>
      <c r="BF1" s="32" t="s">
        <v>131</v>
      </c>
      <c r="BG1" s="32" t="s">
        <v>132</v>
      </c>
      <c r="BH1" s="32" t="s">
        <v>133</v>
      </c>
      <c r="BI1" s="33" t="s">
        <v>134</v>
      </c>
      <c r="BJ1" s="32" t="s">
        <v>135</v>
      </c>
      <c r="BK1" s="32" t="s">
        <v>136</v>
      </c>
      <c r="BL1" s="32" t="s">
        <v>137</v>
      </c>
      <c r="BM1" s="32" t="s">
        <v>138</v>
      </c>
      <c r="BN1" s="32" t="s">
        <v>139</v>
      </c>
      <c r="BO1" s="32" t="s">
        <v>140</v>
      </c>
      <c r="BP1" s="32" t="s">
        <v>141</v>
      </c>
      <c r="BQ1" s="32" t="s">
        <v>142</v>
      </c>
      <c r="BR1" s="32" t="s">
        <v>143</v>
      </c>
      <c r="BS1" s="32" t="s">
        <v>144</v>
      </c>
      <c r="BT1" s="32" t="s">
        <v>145</v>
      </c>
      <c r="BU1" s="32" t="s">
        <v>146</v>
      </c>
      <c r="BV1" s="33" t="s">
        <v>147</v>
      </c>
      <c r="BW1" s="32" t="s">
        <v>148</v>
      </c>
      <c r="BX1" s="32" t="s">
        <v>149</v>
      </c>
      <c r="BY1" s="32" t="s">
        <v>150</v>
      </c>
      <c r="BZ1" s="32" t="s">
        <v>151</v>
      </c>
      <c r="CA1" s="32" t="s">
        <v>152</v>
      </c>
      <c r="CB1" s="32" t="s">
        <v>153</v>
      </c>
      <c r="CC1" s="32" t="s">
        <v>154</v>
      </c>
      <c r="CD1" s="32" t="s">
        <v>155</v>
      </c>
      <c r="CE1" s="32" t="s">
        <v>156</v>
      </c>
      <c r="CF1" s="32" t="s">
        <v>157</v>
      </c>
      <c r="CG1" s="32" t="s">
        <v>158</v>
      </c>
      <c r="CH1" s="32" t="s">
        <v>159</v>
      </c>
      <c r="CI1" s="33" t="s">
        <v>160</v>
      </c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8" t="s">
        <v>163</v>
      </c>
      <c r="G2" s="36"/>
      <c r="H2" s="36" t="s">
        <v>164</v>
      </c>
      <c r="I2" s="36" t="s">
        <v>165</v>
      </c>
      <c r="J2" s="38" t="s">
        <v>166</v>
      </c>
      <c r="K2" s="37" t="s">
        <v>166</v>
      </c>
      <c r="L2" s="37" t="s">
        <v>166</v>
      </c>
      <c r="M2" s="39" t="s">
        <v>167</v>
      </c>
      <c r="N2" s="37" t="s">
        <v>166</v>
      </c>
      <c r="O2" s="37" t="s">
        <v>166</v>
      </c>
      <c r="P2" s="37" t="s">
        <v>166</v>
      </c>
      <c r="Q2" s="39" t="s">
        <v>168</v>
      </c>
      <c r="R2" s="37" t="s">
        <v>166</v>
      </c>
      <c r="S2" s="37" t="s">
        <v>166</v>
      </c>
      <c r="T2" s="37" t="s">
        <v>166</v>
      </c>
      <c r="U2" s="39" t="s">
        <v>169</v>
      </c>
      <c r="V2" s="40" t="s">
        <v>170</v>
      </c>
      <c r="W2" s="37" t="s">
        <v>166</v>
      </c>
      <c r="X2" s="39" t="s">
        <v>171</v>
      </c>
      <c r="Y2" s="39" t="s">
        <v>168</v>
      </c>
      <c r="Z2" s="37" t="s">
        <v>166</v>
      </c>
      <c r="AA2" s="37" t="s">
        <v>166</v>
      </c>
      <c r="AB2" s="39" t="s">
        <v>168</v>
      </c>
      <c r="AC2" s="39" t="s">
        <v>169</v>
      </c>
      <c r="AD2" s="37" t="s">
        <v>166</v>
      </c>
      <c r="AE2" s="37" t="s">
        <v>166</v>
      </c>
      <c r="AF2" s="39" t="s">
        <v>168</v>
      </c>
      <c r="AG2" s="39" t="s">
        <v>169</v>
      </c>
      <c r="AH2" s="37" t="s">
        <v>166</v>
      </c>
      <c r="AI2" s="40" t="s">
        <v>172</v>
      </c>
      <c r="AJ2" s="37" t="s">
        <v>166</v>
      </c>
      <c r="AK2" s="37" t="s">
        <v>166</v>
      </c>
      <c r="AL2" s="39" t="s">
        <v>171</v>
      </c>
      <c r="AM2" s="39" t="s">
        <v>173</v>
      </c>
      <c r="AN2" s="37" t="s">
        <v>166</v>
      </c>
      <c r="AO2" s="37" t="s">
        <v>166</v>
      </c>
      <c r="AP2" s="39" t="s">
        <v>167</v>
      </c>
      <c r="AQ2" s="39" t="s">
        <v>173</v>
      </c>
      <c r="AR2" s="37" t="s">
        <v>166</v>
      </c>
      <c r="AS2" s="37" t="s">
        <v>166</v>
      </c>
      <c r="AT2" s="39" t="s">
        <v>173</v>
      </c>
      <c r="AU2" s="39" t="s">
        <v>173</v>
      </c>
      <c r="AV2" s="40" t="s">
        <v>174</v>
      </c>
      <c r="AW2" s="37" t="s">
        <v>166</v>
      </c>
      <c r="AX2" s="39" t="s">
        <v>173</v>
      </c>
      <c r="AY2" s="37" t="s">
        <v>166</v>
      </c>
      <c r="AZ2" s="39" t="s">
        <v>173</v>
      </c>
      <c r="BA2" s="37" t="s">
        <v>166</v>
      </c>
      <c r="BB2" s="39" t="s">
        <v>173</v>
      </c>
      <c r="BC2" s="37" t="s">
        <v>166</v>
      </c>
      <c r="BD2" s="39" t="s">
        <v>173</v>
      </c>
      <c r="BE2" s="37" t="s">
        <v>166</v>
      </c>
      <c r="BF2" s="39" t="s">
        <v>173</v>
      </c>
      <c r="BG2" s="37" t="s">
        <v>166</v>
      </c>
      <c r="BH2" s="39" t="s">
        <v>173</v>
      </c>
      <c r="BI2" s="40" t="s">
        <v>175</v>
      </c>
      <c r="BJ2" s="37" t="s">
        <v>166</v>
      </c>
      <c r="BK2" s="39" t="s">
        <v>169</v>
      </c>
      <c r="BL2" s="39" t="s">
        <v>171</v>
      </c>
      <c r="BM2" s="39" t="s">
        <v>171</v>
      </c>
      <c r="BN2" s="37" t="s">
        <v>166</v>
      </c>
      <c r="BO2" s="39" t="s">
        <v>168</v>
      </c>
      <c r="BP2" s="39" t="s">
        <v>168</v>
      </c>
      <c r="BQ2" s="39" t="s">
        <v>169</v>
      </c>
      <c r="BR2" s="37" t="s">
        <v>166</v>
      </c>
      <c r="BS2" s="39" t="s">
        <v>173</v>
      </c>
      <c r="BT2" s="39" t="s">
        <v>169</v>
      </c>
      <c r="BU2" s="39" t="s">
        <v>171</v>
      </c>
      <c r="BV2" s="40" t="s">
        <v>176</v>
      </c>
      <c r="BW2" s="37" t="s">
        <v>166</v>
      </c>
      <c r="BX2" s="39" t="s">
        <v>171</v>
      </c>
      <c r="BY2" s="39" t="s">
        <v>171</v>
      </c>
      <c r="BZ2" s="39" t="s">
        <v>167</v>
      </c>
      <c r="CA2" s="37" t="s">
        <v>166</v>
      </c>
      <c r="CB2" s="39" t="s">
        <v>168</v>
      </c>
      <c r="CC2" s="39" t="s">
        <v>167</v>
      </c>
      <c r="CD2" s="39" t="s">
        <v>171</v>
      </c>
      <c r="CE2" s="37" t="s">
        <v>166</v>
      </c>
      <c r="CF2" s="39" t="s">
        <v>173</v>
      </c>
      <c r="CG2" s="39" t="s">
        <v>171</v>
      </c>
      <c r="CH2" s="39" t="s">
        <v>167</v>
      </c>
      <c r="CI2" s="40" t="s">
        <v>177</v>
      </c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37" t="s">
        <v>166</v>
      </c>
      <c r="K3" s="39" t="s">
        <v>169</v>
      </c>
      <c r="L3" s="39" t="s">
        <v>171</v>
      </c>
      <c r="M3" s="39" t="s">
        <v>168</v>
      </c>
      <c r="N3" s="37" t="s">
        <v>166</v>
      </c>
      <c r="O3" s="39" t="s">
        <v>169</v>
      </c>
      <c r="P3" s="39" t="s">
        <v>171</v>
      </c>
      <c r="Q3" s="39" t="s">
        <v>168</v>
      </c>
      <c r="R3" s="37" t="s">
        <v>166</v>
      </c>
      <c r="S3" s="39" t="s">
        <v>169</v>
      </c>
      <c r="T3" s="39" t="s">
        <v>171</v>
      </c>
      <c r="U3" s="39" t="s">
        <v>168</v>
      </c>
      <c r="V3" s="40"/>
      <c r="W3" s="37" t="s">
        <v>166</v>
      </c>
      <c r="X3" s="39" t="s">
        <v>169</v>
      </c>
      <c r="Y3" s="39" t="s">
        <v>167</v>
      </c>
      <c r="Z3" s="37" t="s">
        <v>166</v>
      </c>
      <c r="AA3" s="37" t="s">
        <v>166</v>
      </c>
      <c r="AB3" s="39" t="s">
        <v>169</v>
      </c>
      <c r="AC3" s="39" t="s">
        <v>167</v>
      </c>
      <c r="AD3" s="37" t="s">
        <v>166</v>
      </c>
      <c r="AE3" s="37" t="s">
        <v>166</v>
      </c>
      <c r="AF3" s="39" t="s">
        <v>168</v>
      </c>
      <c r="AG3" s="39" t="s">
        <v>167</v>
      </c>
      <c r="AH3" s="37" t="s">
        <v>166</v>
      </c>
      <c r="AI3" s="40"/>
      <c r="AJ3" s="37" t="s">
        <v>166</v>
      </c>
      <c r="AK3" s="39" t="s">
        <v>171</v>
      </c>
      <c r="AL3" s="39" t="s">
        <v>167</v>
      </c>
      <c r="AM3" s="39" t="s">
        <v>171</v>
      </c>
      <c r="AN3" s="37" t="s">
        <v>166</v>
      </c>
      <c r="AO3" s="39" t="s">
        <v>169</v>
      </c>
      <c r="AP3" s="39" t="s">
        <v>167</v>
      </c>
      <c r="AQ3" s="39" t="s">
        <v>169</v>
      </c>
      <c r="AR3" s="37" t="s">
        <v>166</v>
      </c>
      <c r="AS3" s="39" t="s">
        <v>169</v>
      </c>
      <c r="AT3" s="39" t="s">
        <v>167</v>
      </c>
      <c r="AU3" s="39" t="s">
        <v>169</v>
      </c>
      <c r="AV3" s="40"/>
      <c r="AW3" s="37" t="s">
        <v>166</v>
      </c>
      <c r="AX3" s="39" t="s">
        <v>167</v>
      </c>
      <c r="AY3" s="39" t="s">
        <v>169</v>
      </c>
      <c r="AZ3" s="39" t="s">
        <v>167</v>
      </c>
      <c r="BA3" s="37" t="s">
        <v>166</v>
      </c>
      <c r="BB3" s="39" t="s">
        <v>167</v>
      </c>
      <c r="BC3" s="39" t="s">
        <v>169</v>
      </c>
      <c r="BD3" s="39" t="s">
        <v>167</v>
      </c>
      <c r="BE3" s="37" t="s">
        <v>166</v>
      </c>
      <c r="BF3" s="39" t="s">
        <v>167</v>
      </c>
      <c r="BG3" s="39" t="s">
        <v>169</v>
      </c>
      <c r="BH3" s="39" t="s">
        <v>167</v>
      </c>
      <c r="BI3" s="40"/>
      <c r="BJ3" s="37" t="s">
        <v>166</v>
      </c>
      <c r="BK3" s="37" t="s">
        <v>166</v>
      </c>
      <c r="BL3" s="37" t="s">
        <v>166</v>
      </c>
      <c r="BM3" s="37" t="s">
        <v>166</v>
      </c>
      <c r="BN3" s="37" t="s">
        <v>166</v>
      </c>
      <c r="BO3" s="37" t="s">
        <v>166</v>
      </c>
      <c r="BP3" s="37" t="s">
        <v>166</v>
      </c>
      <c r="BQ3" s="37" t="s">
        <v>166</v>
      </c>
      <c r="BR3" s="37" t="s">
        <v>166</v>
      </c>
      <c r="BS3" s="37" t="s">
        <v>166</v>
      </c>
      <c r="BT3" s="37" t="s">
        <v>166</v>
      </c>
      <c r="BU3" s="37" t="s">
        <v>166</v>
      </c>
      <c r="BV3" s="40"/>
      <c r="BW3" s="37" t="s">
        <v>166</v>
      </c>
      <c r="BX3" s="39" t="s">
        <v>169</v>
      </c>
      <c r="BY3" s="39" t="s">
        <v>167</v>
      </c>
      <c r="BZ3" s="39" t="s">
        <v>169</v>
      </c>
      <c r="CA3" s="37" t="s">
        <v>166</v>
      </c>
      <c r="CB3" s="39" t="s">
        <v>169</v>
      </c>
      <c r="CC3" s="39" t="s">
        <v>167</v>
      </c>
      <c r="CD3" s="39" t="s">
        <v>167</v>
      </c>
      <c r="CE3" s="37" t="s">
        <v>166</v>
      </c>
      <c r="CF3" s="39" t="s">
        <v>169</v>
      </c>
      <c r="CG3" s="39" t="s">
        <v>167</v>
      </c>
      <c r="CH3" s="39" t="s">
        <v>167</v>
      </c>
      <c r="CI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37" t="s">
        <v>166</v>
      </c>
      <c r="K4" s="39" t="s">
        <v>173</v>
      </c>
      <c r="L4" s="39" t="s">
        <v>168</v>
      </c>
      <c r="M4" s="39" t="s">
        <v>167</v>
      </c>
      <c r="N4" s="37" t="s">
        <v>166</v>
      </c>
      <c r="O4" s="39" t="s">
        <v>173</v>
      </c>
      <c r="P4" s="39" t="s">
        <v>169</v>
      </c>
      <c r="Q4" s="39" t="s">
        <v>171</v>
      </c>
      <c r="R4" s="39" t="s">
        <v>168</v>
      </c>
      <c r="S4" s="39" t="s">
        <v>173</v>
      </c>
      <c r="T4" s="39" t="s">
        <v>173</v>
      </c>
      <c r="U4" s="39" t="s">
        <v>169</v>
      </c>
      <c r="V4" s="40" t="s">
        <v>183</v>
      </c>
      <c r="W4" s="37" t="s">
        <v>166</v>
      </c>
      <c r="X4" s="39" t="s">
        <v>169</v>
      </c>
      <c r="Y4" s="39" t="s">
        <v>171</v>
      </c>
      <c r="Z4" s="39" t="s">
        <v>168</v>
      </c>
      <c r="AA4" s="37" t="s">
        <v>166</v>
      </c>
      <c r="AB4" s="39" t="s">
        <v>167</v>
      </c>
      <c r="AC4" s="39" t="s">
        <v>168</v>
      </c>
      <c r="AD4" s="39" t="s">
        <v>171</v>
      </c>
      <c r="AE4" s="37" t="s">
        <v>166</v>
      </c>
      <c r="AF4" s="39" t="s">
        <v>168</v>
      </c>
      <c r="AG4" s="39" t="s">
        <v>171</v>
      </c>
      <c r="AH4" s="39" t="s">
        <v>167</v>
      </c>
      <c r="AI4" s="40"/>
      <c r="AJ4" s="37" t="s">
        <v>166</v>
      </c>
      <c r="AK4" s="39" t="s">
        <v>169</v>
      </c>
      <c r="AL4" s="39" t="s">
        <v>171</v>
      </c>
      <c r="AM4" s="39" t="s">
        <v>171</v>
      </c>
      <c r="AN4" s="37" t="s">
        <v>166</v>
      </c>
      <c r="AO4" s="39" t="s">
        <v>169</v>
      </c>
      <c r="AP4" s="39" t="s">
        <v>167</v>
      </c>
      <c r="AQ4" s="39" t="s">
        <v>168</v>
      </c>
      <c r="AR4" s="37" t="s">
        <v>166</v>
      </c>
      <c r="AS4" s="39" t="s">
        <v>173</v>
      </c>
      <c r="AT4" s="39" t="s">
        <v>167</v>
      </c>
      <c r="AU4" s="39" t="s">
        <v>167</v>
      </c>
      <c r="AV4" s="40"/>
      <c r="AW4" s="37" t="s">
        <v>166</v>
      </c>
      <c r="AX4" s="39" t="s">
        <v>168</v>
      </c>
      <c r="AY4" s="39" t="s">
        <v>167</v>
      </c>
      <c r="AZ4" s="39" t="s">
        <v>167</v>
      </c>
      <c r="BA4" s="37" t="s">
        <v>166</v>
      </c>
      <c r="BB4" s="39" t="s">
        <v>171</v>
      </c>
      <c r="BC4" s="39" t="s">
        <v>171</v>
      </c>
      <c r="BD4" s="39" t="s">
        <v>167</v>
      </c>
      <c r="BE4" s="37" t="s">
        <v>166</v>
      </c>
      <c r="BF4" s="39" t="s">
        <v>173</v>
      </c>
      <c r="BG4" s="39" t="s">
        <v>169</v>
      </c>
      <c r="BH4" s="39" t="s">
        <v>167</v>
      </c>
      <c r="BI4" s="40"/>
      <c r="BJ4" s="37" t="s">
        <v>166</v>
      </c>
      <c r="BK4" s="39" t="s">
        <v>168</v>
      </c>
      <c r="BL4" s="39" t="s">
        <v>168</v>
      </c>
      <c r="BM4" s="39" t="s">
        <v>168</v>
      </c>
      <c r="BN4" s="37" t="s">
        <v>166</v>
      </c>
      <c r="BO4" s="39" t="s">
        <v>173</v>
      </c>
      <c r="BP4" s="39" t="s">
        <v>173</v>
      </c>
      <c r="BQ4" s="39" t="s">
        <v>173</v>
      </c>
      <c r="BR4" s="37" t="s">
        <v>166</v>
      </c>
      <c r="BS4" s="39" t="s">
        <v>173</v>
      </c>
      <c r="BT4" s="39" t="s">
        <v>173</v>
      </c>
      <c r="BU4" s="39" t="s">
        <v>173</v>
      </c>
      <c r="BV4" s="40" t="s">
        <v>184</v>
      </c>
      <c r="BW4" s="37" t="s">
        <v>166</v>
      </c>
      <c r="BX4" s="39" t="s">
        <v>167</v>
      </c>
      <c r="BY4" s="39" t="s">
        <v>168</v>
      </c>
      <c r="BZ4" s="39" t="s">
        <v>168</v>
      </c>
      <c r="CA4" s="37" t="s">
        <v>166</v>
      </c>
      <c r="CB4" s="39" t="s">
        <v>167</v>
      </c>
      <c r="CC4" s="39" t="s">
        <v>168</v>
      </c>
      <c r="CD4" s="39" t="s">
        <v>168</v>
      </c>
      <c r="CE4" s="37" t="s">
        <v>166</v>
      </c>
      <c r="CF4" s="39" t="s">
        <v>168</v>
      </c>
      <c r="CG4" s="39" t="s">
        <v>168</v>
      </c>
      <c r="CH4" s="39" t="s">
        <v>168</v>
      </c>
      <c r="CI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37" t="s">
        <v>166</v>
      </c>
      <c r="K5" s="39" t="s">
        <v>169</v>
      </c>
      <c r="L5" s="39" t="s">
        <v>171</v>
      </c>
      <c r="M5" s="39" t="s">
        <v>167</v>
      </c>
      <c r="N5" s="37" t="s">
        <v>166</v>
      </c>
      <c r="O5" s="39" t="s">
        <v>167</v>
      </c>
      <c r="P5" s="39" t="s">
        <v>169</v>
      </c>
      <c r="Q5" s="39" t="s">
        <v>169</v>
      </c>
      <c r="R5" s="37" t="s">
        <v>166</v>
      </c>
      <c r="S5" s="39" t="s">
        <v>173</v>
      </c>
      <c r="T5" s="39" t="s">
        <v>171</v>
      </c>
      <c r="U5" s="39" t="s">
        <v>167</v>
      </c>
      <c r="V5" s="40"/>
      <c r="W5" s="37" t="s">
        <v>166</v>
      </c>
      <c r="X5" s="39" t="s">
        <v>168</v>
      </c>
      <c r="Y5" s="39" t="s">
        <v>167</v>
      </c>
      <c r="Z5" s="39" t="s">
        <v>173</v>
      </c>
      <c r="AA5" s="37" t="s">
        <v>166</v>
      </c>
      <c r="AB5" s="39" t="s">
        <v>171</v>
      </c>
      <c r="AC5" s="39" t="s">
        <v>171</v>
      </c>
      <c r="AD5" s="39" t="s">
        <v>169</v>
      </c>
      <c r="AE5" s="37" t="s">
        <v>166</v>
      </c>
      <c r="AF5" s="39" t="s">
        <v>168</v>
      </c>
      <c r="AG5" s="39" t="s">
        <v>167</v>
      </c>
      <c r="AH5" s="39" t="s">
        <v>173</v>
      </c>
      <c r="AI5" s="40"/>
      <c r="AJ5" s="37" t="s">
        <v>166</v>
      </c>
      <c r="AK5" s="39" t="s">
        <v>167</v>
      </c>
      <c r="AL5" s="39" t="s">
        <v>169</v>
      </c>
      <c r="AM5" s="39" t="s">
        <v>169</v>
      </c>
      <c r="AN5" s="37" t="s">
        <v>166</v>
      </c>
      <c r="AO5" s="39" t="s">
        <v>169</v>
      </c>
      <c r="AP5" s="39" t="s">
        <v>171</v>
      </c>
      <c r="AQ5" s="39" t="s">
        <v>171</v>
      </c>
      <c r="AR5" s="37" t="s">
        <v>166</v>
      </c>
      <c r="AS5" s="39" t="s">
        <v>171</v>
      </c>
      <c r="AT5" s="39" t="s">
        <v>171</v>
      </c>
      <c r="AU5" s="39" t="s">
        <v>171</v>
      </c>
      <c r="AV5" s="40"/>
      <c r="AW5" s="37" t="s">
        <v>166</v>
      </c>
      <c r="AX5" s="39" t="s">
        <v>169</v>
      </c>
      <c r="AY5" s="39" t="s">
        <v>167</v>
      </c>
      <c r="AZ5" s="39" t="s">
        <v>169</v>
      </c>
      <c r="BA5" s="37" t="s">
        <v>166</v>
      </c>
      <c r="BB5" s="39" t="s">
        <v>169</v>
      </c>
      <c r="BC5" s="39" t="s">
        <v>167</v>
      </c>
      <c r="BD5" s="39" t="s">
        <v>169</v>
      </c>
      <c r="BE5" s="37" t="s">
        <v>166</v>
      </c>
      <c r="BF5" s="39" t="s">
        <v>173</v>
      </c>
      <c r="BG5" s="39" t="s">
        <v>171</v>
      </c>
      <c r="BH5" s="39" t="s">
        <v>169</v>
      </c>
      <c r="BI5" s="40"/>
      <c r="BJ5" s="37" t="s">
        <v>166</v>
      </c>
      <c r="BK5" s="39" t="s">
        <v>171</v>
      </c>
      <c r="BL5" s="39" t="s">
        <v>169</v>
      </c>
      <c r="BM5" s="39" t="s">
        <v>173</v>
      </c>
      <c r="BN5" s="37" t="s">
        <v>166</v>
      </c>
      <c r="BO5" s="39" t="s">
        <v>167</v>
      </c>
      <c r="BP5" s="39" t="s">
        <v>171</v>
      </c>
      <c r="BQ5" s="39" t="s">
        <v>173</v>
      </c>
      <c r="BR5" s="37" t="s">
        <v>166</v>
      </c>
      <c r="BS5" s="39" t="s">
        <v>167</v>
      </c>
      <c r="BT5" s="39" t="s">
        <v>171</v>
      </c>
      <c r="BU5" s="39" t="s">
        <v>173</v>
      </c>
      <c r="BV5" s="40"/>
      <c r="BW5" s="37" t="s">
        <v>166</v>
      </c>
      <c r="BX5" s="39" t="s">
        <v>167</v>
      </c>
      <c r="BY5" s="39" t="s">
        <v>171</v>
      </c>
      <c r="BZ5" s="39" t="s">
        <v>167</v>
      </c>
      <c r="CA5" s="37" t="s">
        <v>166</v>
      </c>
      <c r="CB5" s="39" t="s">
        <v>171</v>
      </c>
      <c r="CC5" s="39" t="s">
        <v>171</v>
      </c>
      <c r="CD5" s="39" t="s">
        <v>168</v>
      </c>
      <c r="CE5" s="37" t="s">
        <v>166</v>
      </c>
      <c r="CF5" s="39" t="s">
        <v>171</v>
      </c>
      <c r="CG5" s="39" t="s">
        <v>169</v>
      </c>
      <c r="CH5" s="39" t="s">
        <v>168</v>
      </c>
      <c r="CI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39" t="s">
        <v>173</v>
      </c>
      <c r="K6" s="39" t="s">
        <v>173</v>
      </c>
      <c r="L6" s="39" t="s">
        <v>169</v>
      </c>
      <c r="M6" s="39" t="s">
        <v>173</v>
      </c>
      <c r="N6" s="39" t="s">
        <v>173</v>
      </c>
      <c r="O6" s="39" t="s">
        <v>173</v>
      </c>
      <c r="P6" s="39" t="s">
        <v>173</v>
      </c>
      <c r="Q6" s="39" t="s">
        <v>173</v>
      </c>
      <c r="R6" s="39" t="s">
        <v>173</v>
      </c>
      <c r="S6" s="39" t="s">
        <v>173</v>
      </c>
      <c r="T6" s="39" t="s">
        <v>173</v>
      </c>
      <c r="U6" s="39" t="s">
        <v>173</v>
      </c>
      <c r="V6" s="40" t="s">
        <v>188</v>
      </c>
      <c r="W6" s="39" t="s">
        <v>173</v>
      </c>
      <c r="X6" s="39" t="s">
        <v>169</v>
      </c>
      <c r="Y6" s="39" t="s">
        <v>173</v>
      </c>
      <c r="Z6" s="39" t="s">
        <v>173</v>
      </c>
      <c r="AA6" s="39" t="s">
        <v>173</v>
      </c>
      <c r="AB6" s="39" t="s">
        <v>173</v>
      </c>
      <c r="AC6" s="39" t="s">
        <v>173</v>
      </c>
      <c r="AD6" s="39" t="s">
        <v>173</v>
      </c>
      <c r="AE6" s="39" t="s">
        <v>173</v>
      </c>
      <c r="AF6" s="39" t="s">
        <v>173</v>
      </c>
      <c r="AG6" s="39" t="s">
        <v>173</v>
      </c>
      <c r="AH6" s="39" t="s">
        <v>173</v>
      </c>
      <c r="AI6" s="40" t="s">
        <v>189</v>
      </c>
      <c r="AJ6" s="39" t="s">
        <v>173</v>
      </c>
      <c r="AK6" s="39" t="s">
        <v>173</v>
      </c>
      <c r="AL6" s="39" t="s">
        <v>173</v>
      </c>
      <c r="AM6" s="39" t="s">
        <v>173</v>
      </c>
      <c r="AN6" s="39" t="s">
        <v>173</v>
      </c>
      <c r="AO6" s="39" t="s">
        <v>173</v>
      </c>
      <c r="AP6" s="39" t="s">
        <v>173</v>
      </c>
      <c r="AQ6" s="39" t="s">
        <v>173</v>
      </c>
      <c r="AR6" s="39" t="s">
        <v>173</v>
      </c>
      <c r="AS6" s="39" t="s">
        <v>173</v>
      </c>
      <c r="AT6" s="39" t="s">
        <v>173</v>
      </c>
      <c r="AU6" s="39" t="s">
        <v>173</v>
      </c>
      <c r="AV6" s="40"/>
      <c r="AW6" s="39" t="s">
        <v>173</v>
      </c>
      <c r="AX6" s="39" t="s">
        <v>173</v>
      </c>
      <c r="AY6" s="39" t="s">
        <v>173</v>
      </c>
      <c r="AZ6" s="39" t="s">
        <v>173</v>
      </c>
      <c r="BA6" s="39" t="s">
        <v>173</v>
      </c>
      <c r="BB6" s="39" t="s">
        <v>173</v>
      </c>
      <c r="BC6" s="39" t="s">
        <v>173</v>
      </c>
      <c r="BD6" s="39" t="s">
        <v>173</v>
      </c>
      <c r="BE6" s="39" t="s">
        <v>173</v>
      </c>
      <c r="BF6" s="39" t="s">
        <v>173</v>
      </c>
      <c r="BG6" s="39" t="s">
        <v>173</v>
      </c>
      <c r="BH6" s="39" t="s">
        <v>173</v>
      </c>
      <c r="BI6" s="40"/>
      <c r="BJ6" s="39" t="s">
        <v>173</v>
      </c>
      <c r="BK6" s="39" t="s">
        <v>169</v>
      </c>
      <c r="BL6" s="39" t="s">
        <v>173</v>
      </c>
      <c r="BM6" s="39" t="s">
        <v>173</v>
      </c>
      <c r="BN6" s="39" t="s">
        <v>173</v>
      </c>
      <c r="BO6" s="39" t="s">
        <v>173</v>
      </c>
      <c r="BP6" s="39" t="s">
        <v>173</v>
      </c>
      <c r="BQ6" s="39" t="s">
        <v>173</v>
      </c>
      <c r="BR6" s="39" t="s">
        <v>173</v>
      </c>
      <c r="BS6" s="39" t="s">
        <v>173</v>
      </c>
      <c r="BT6" s="39" t="s">
        <v>173</v>
      </c>
      <c r="BU6" s="39" t="s">
        <v>173</v>
      </c>
      <c r="BV6" s="40" t="s">
        <v>190</v>
      </c>
      <c r="BW6" s="39" t="s">
        <v>173</v>
      </c>
      <c r="BX6" s="39" t="s">
        <v>173</v>
      </c>
      <c r="BY6" s="39" t="s">
        <v>173</v>
      </c>
      <c r="BZ6" s="39" t="s">
        <v>173</v>
      </c>
      <c r="CA6" s="39" t="s">
        <v>173</v>
      </c>
      <c r="CB6" s="39" t="s">
        <v>173</v>
      </c>
      <c r="CC6" s="39" t="s">
        <v>173</v>
      </c>
      <c r="CD6" s="39" t="s">
        <v>173</v>
      </c>
      <c r="CE6" s="39" t="s">
        <v>173</v>
      </c>
      <c r="CF6" s="39" t="s">
        <v>173</v>
      </c>
      <c r="CG6" s="39" t="s">
        <v>173</v>
      </c>
      <c r="CH6" s="39" t="s">
        <v>173</v>
      </c>
      <c r="CI6" s="40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37" t="s">
        <v>166</v>
      </c>
      <c r="K7" s="39" t="s">
        <v>173</v>
      </c>
      <c r="L7" s="39" t="s">
        <v>173</v>
      </c>
      <c r="M7" s="39" t="s">
        <v>171</v>
      </c>
      <c r="N7" s="37" t="s">
        <v>166</v>
      </c>
      <c r="O7" s="39" t="s">
        <v>173</v>
      </c>
      <c r="P7" s="39" t="s">
        <v>173</v>
      </c>
      <c r="Q7" s="39" t="s">
        <v>171</v>
      </c>
      <c r="R7" s="37" t="s">
        <v>166</v>
      </c>
      <c r="S7" s="39" t="s">
        <v>173</v>
      </c>
      <c r="T7" s="39" t="s">
        <v>173</v>
      </c>
      <c r="U7" s="39" t="s">
        <v>171</v>
      </c>
      <c r="V7" s="40"/>
      <c r="W7" s="37" t="s">
        <v>166</v>
      </c>
      <c r="X7" s="39" t="s">
        <v>168</v>
      </c>
      <c r="Y7" s="39" t="s">
        <v>169</v>
      </c>
      <c r="Z7" s="39" t="s">
        <v>173</v>
      </c>
      <c r="AA7" s="37" t="s">
        <v>166</v>
      </c>
      <c r="AB7" s="39" t="s">
        <v>168</v>
      </c>
      <c r="AC7" s="39" t="s">
        <v>169</v>
      </c>
      <c r="AD7" s="39" t="s">
        <v>173</v>
      </c>
      <c r="AE7" s="37" t="s">
        <v>166</v>
      </c>
      <c r="AF7" s="39" t="s">
        <v>168</v>
      </c>
      <c r="AG7" s="39" t="s">
        <v>169</v>
      </c>
      <c r="AH7" s="39" t="s">
        <v>173</v>
      </c>
      <c r="AI7" s="40"/>
      <c r="AJ7" s="37" t="s">
        <v>166</v>
      </c>
      <c r="AK7" s="39" t="s">
        <v>173</v>
      </c>
      <c r="AL7" s="39" t="s">
        <v>171</v>
      </c>
      <c r="AM7" s="39" t="s">
        <v>169</v>
      </c>
      <c r="AN7" s="37" t="s">
        <v>166</v>
      </c>
      <c r="AO7" s="39" t="s">
        <v>173</v>
      </c>
      <c r="AP7" s="39" t="s">
        <v>171</v>
      </c>
      <c r="AQ7" s="39" t="s">
        <v>169</v>
      </c>
      <c r="AR7" s="37" t="s">
        <v>166</v>
      </c>
      <c r="AS7" s="39" t="s">
        <v>173</v>
      </c>
      <c r="AT7" s="39" t="s">
        <v>171</v>
      </c>
      <c r="AU7" s="39" t="s">
        <v>169</v>
      </c>
      <c r="AV7" s="40"/>
      <c r="AW7" s="37" t="s">
        <v>166</v>
      </c>
      <c r="AX7" s="39" t="s">
        <v>169</v>
      </c>
      <c r="AY7" s="39" t="s">
        <v>173</v>
      </c>
      <c r="AZ7" s="39" t="s">
        <v>169</v>
      </c>
      <c r="BA7" s="37" t="s">
        <v>166</v>
      </c>
      <c r="BB7" s="39" t="s">
        <v>169</v>
      </c>
      <c r="BC7" s="39" t="s">
        <v>173</v>
      </c>
      <c r="BD7" s="39" t="s">
        <v>169</v>
      </c>
      <c r="BE7" s="37" t="s">
        <v>166</v>
      </c>
      <c r="BF7" s="39" t="s">
        <v>169</v>
      </c>
      <c r="BG7" s="39" t="s">
        <v>173</v>
      </c>
      <c r="BH7" s="39" t="s">
        <v>169</v>
      </c>
      <c r="BI7" s="40"/>
      <c r="BJ7" s="37" t="s">
        <v>166</v>
      </c>
      <c r="BK7" s="39" t="s">
        <v>169</v>
      </c>
      <c r="BL7" s="39" t="s">
        <v>171</v>
      </c>
      <c r="BM7" s="39" t="s">
        <v>167</v>
      </c>
      <c r="BN7" s="37" t="s">
        <v>166</v>
      </c>
      <c r="BO7" s="39" t="s">
        <v>169</v>
      </c>
      <c r="BP7" s="39" t="s">
        <v>169</v>
      </c>
      <c r="BQ7" s="39" t="s">
        <v>171</v>
      </c>
      <c r="BR7" s="37" t="s">
        <v>166</v>
      </c>
      <c r="BS7" s="39" t="s">
        <v>169</v>
      </c>
      <c r="BT7" s="39" t="s">
        <v>171</v>
      </c>
      <c r="BU7" s="39" t="s">
        <v>167</v>
      </c>
      <c r="BV7" s="40"/>
      <c r="BW7" s="37" t="s">
        <v>166</v>
      </c>
      <c r="BX7" s="39" t="s">
        <v>171</v>
      </c>
      <c r="BY7" s="39" t="s">
        <v>167</v>
      </c>
      <c r="BZ7" s="39" t="s">
        <v>168</v>
      </c>
      <c r="CA7" s="37" t="s">
        <v>166</v>
      </c>
      <c r="CB7" s="39" t="s">
        <v>167</v>
      </c>
      <c r="CC7" s="39" t="s">
        <v>168</v>
      </c>
      <c r="CD7" s="39" t="s">
        <v>168</v>
      </c>
      <c r="CE7" s="37" t="s">
        <v>166</v>
      </c>
      <c r="CF7" s="39" t="s">
        <v>167</v>
      </c>
      <c r="CG7" s="39" t="s">
        <v>168</v>
      </c>
      <c r="CH7" s="39" t="s">
        <v>168</v>
      </c>
      <c r="CI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37" t="s">
        <v>166</v>
      </c>
      <c r="K8" s="39" t="s">
        <v>169</v>
      </c>
      <c r="L8" s="39" t="s">
        <v>167</v>
      </c>
      <c r="M8" s="39" t="s">
        <v>171</v>
      </c>
      <c r="N8" s="37" t="s">
        <v>166</v>
      </c>
      <c r="O8" s="39" t="s">
        <v>169</v>
      </c>
      <c r="P8" s="39" t="s">
        <v>168</v>
      </c>
      <c r="Q8" s="39" t="s">
        <v>171</v>
      </c>
      <c r="R8" s="37" t="s">
        <v>166</v>
      </c>
      <c r="S8" s="39" t="s">
        <v>173</v>
      </c>
      <c r="T8" s="39" t="s">
        <v>171</v>
      </c>
      <c r="U8" s="39" t="s">
        <v>168</v>
      </c>
      <c r="V8" s="40"/>
      <c r="W8" s="37" t="s">
        <v>166</v>
      </c>
      <c r="X8" s="39" t="s">
        <v>173</v>
      </c>
      <c r="Y8" s="39" t="s">
        <v>171</v>
      </c>
      <c r="Z8" s="39" t="s">
        <v>171</v>
      </c>
      <c r="AA8" s="37" t="s">
        <v>166</v>
      </c>
      <c r="AB8" s="39" t="s">
        <v>173</v>
      </c>
      <c r="AC8" s="39" t="s">
        <v>167</v>
      </c>
      <c r="AD8" s="39" t="s">
        <v>171</v>
      </c>
      <c r="AE8" s="37" t="s">
        <v>166</v>
      </c>
      <c r="AF8" s="39" t="s">
        <v>168</v>
      </c>
      <c r="AG8" s="39" t="s">
        <v>171</v>
      </c>
      <c r="AH8" s="39" t="s">
        <v>173</v>
      </c>
      <c r="AI8" s="40"/>
      <c r="AJ8" s="37" t="s">
        <v>166</v>
      </c>
      <c r="AK8" s="39" t="s">
        <v>167</v>
      </c>
      <c r="AL8" s="39" t="s">
        <v>169</v>
      </c>
      <c r="AM8" s="39" t="s">
        <v>171</v>
      </c>
      <c r="AN8" s="37" t="s">
        <v>166</v>
      </c>
      <c r="AO8" s="39" t="s">
        <v>167</v>
      </c>
      <c r="AP8" s="39" t="s">
        <v>171</v>
      </c>
      <c r="AQ8" s="39" t="s">
        <v>169</v>
      </c>
      <c r="AR8" s="37" t="s">
        <v>166</v>
      </c>
      <c r="AS8" s="39" t="s">
        <v>169</v>
      </c>
      <c r="AT8" s="39" t="s">
        <v>167</v>
      </c>
      <c r="AU8" s="39" t="s">
        <v>171</v>
      </c>
      <c r="AV8" s="40"/>
      <c r="AW8" s="37" t="s">
        <v>166</v>
      </c>
      <c r="AX8" s="39" t="s">
        <v>171</v>
      </c>
      <c r="AY8" s="39" t="s">
        <v>167</v>
      </c>
      <c r="AZ8" s="39" t="s">
        <v>169</v>
      </c>
      <c r="BA8" s="37" t="s">
        <v>166</v>
      </c>
      <c r="BB8" s="39" t="s">
        <v>171</v>
      </c>
      <c r="BC8" s="39" t="s">
        <v>168</v>
      </c>
      <c r="BD8" s="39" t="s">
        <v>167</v>
      </c>
      <c r="BE8" s="37" t="s">
        <v>166</v>
      </c>
      <c r="BF8" s="39" t="s">
        <v>171</v>
      </c>
      <c r="BG8" s="39" t="s">
        <v>171</v>
      </c>
      <c r="BH8" s="39" t="s">
        <v>167</v>
      </c>
      <c r="BI8" s="40"/>
      <c r="BJ8" s="37" t="s">
        <v>166</v>
      </c>
      <c r="BK8" s="39" t="s">
        <v>169</v>
      </c>
      <c r="BL8" s="39" t="s">
        <v>169</v>
      </c>
      <c r="BM8" s="39" t="s">
        <v>171</v>
      </c>
      <c r="BN8" s="37" t="s">
        <v>166</v>
      </c>
      <c r="BO8" s="39" t="s">
        <v>169</v>
      </c>
      <c r="BP8" s="39" t="s">
        <v>171</v>
      </c>
      <c r="BQ8" s="39" t="s">
        <v>167</v>
      </c>
      <c r="BR8" s="37" t="s">
        <v>166</v>
      </c>
      <c r="BS8" s="39" t="s">
        <v>169</v>
      </c>
      <c r="BT8" s="39" t="s">
        <v>171</v>
      </c>
      <c r="BU8" s="39" t="s">
        <v>167</v>
      </c>
      <c r="BV8" s="40"/>
      <c r="BW8" s="37" t="s">
        <v>166</v>
      </c>
      <c r="BX8" s="39" t="s">
        <v>168</v>
      </c>
      <c r="BY8" s="39" t="s">
        <v>171</v>
      </c>
      <c r="BZ8" s="39" t="s">
        <v>171</v>
      </c>
      <c r="CA8" s="37" t="s">
        <v>166</v>
      </c>
      <c r="CB8" s="39" t="s">
        <v>171</v>
      </c>
      <c r="CC8" s="39" t="s">
        <v>171</v>
      </c>
      <c r="CD8" s="39" t="s">
        <v>167</v>
      </c>
      <c r="CE8" s="37" t="s">
        <v>166</v>
      </c>
      <c r="CF8" s="39" t="s">
        <v>171</v>
      </c>
      <c r="CG8" s="39" t="s">
        <v>171</v>
      </c>
      <c r="CH8" s="39" t="s">
        <v>167</v>
      </c>
      <c r="CI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39" t="s">
        <v>173</v>
      </c>
      <c r="K9" s="39" t="s">
        <v>167</v>
      </c>
      <c r="L9" s="39" t="s">
        <v>169</v>
      </c>
      <c r="M9" s="39" t="s">
        <v>173</v>
      </c>
      <c r="N9" s="37" t="s">
        <v>166</v>
      </c>
      <c r="O9" s="39" t="s">
        <v>167</v>
      </c>
      <c r="P9" s="39" t="s">
        <v>169</v>
      </c>
      <c r="Q9" s="39" t="s">
        <v>173</v>
      </c>
      <c r="R9" s="39" t="s">
        <v>173</v>
      </c>
      <c r="S9" s="39" t="s">
        <v>168</v>
      </c>
      <c r="T9" s="39" t="s">
        <v>169</v>
      </c>
      <c r="U9" s="39" t="s">
        <v>173</v>
      </c>
      <c r="V9" s="40"/>
      <c r="W9" s="39" t="s">
        <v>173</v>
      </c>
      <c r="X9" s="39" t="s">
        <v>168</v>
      </c>
      <c r="Y9" s="39" t="s">
        <v>169</v>
      </c>
      <c r="Z9" s="39" t="s">
        <v>173</v>
      </c>
      <c r="AA9" s="39" t="s">
        <v>173</v>
      </c>
      <c r="AB9" s="39" t="s">
        <v>167</v>
      </c>
      <c r="AC9" s="39" t="s">
        <v>167</v>
      </c>
      <c r="AD9" s="39" t="s">
        <v>173</v>
      </c>
      <c r="AE9" s="39" t="s">
        <v>173</v>
      </c>
      <c r="AF9" s="39" t="s">
        <v>168</v>
      </c>
      <c r="AG9" s="39" t="s">
        <v>171</v>
      </c>
      <c r="AH9" s="39" t="s">
        <v>173</v>
      </c>
      <c r="AI9" s="40"/>
      <c r="AJ9" s="39" t="s">
        <v>173</v>
      </c>
      <c r="AK9" s="39" t="s">
        <v>167</v>
      </c>
      <c r="AL9" s="39" t="s">
        <v>171</v>
      </c>
      <c r="AM9" s="39" t="s">
        <v>169</v>
      </c>
      <c r="AN9" s="39" t="s">
        <v>173</v>
      </c>
      <c r="AO9" s="39" t="s">
        <v>169</v>
      </c>
      <c r="AP9" s="39" t="s">
        <v>171</v>
      </c>
      <c r="AQ9" s="39" t="s">
        <v>171</v>
      </c>
      <c r="AR9" s="39" t="s">
        <v>173</v>
      </c>
      <c r="AS9" s="39" t="s">
        <v>173</v>
      </c>
      <c r="AT9" s="39" t="s">
        <v>169</v>
      </c>
      <c r="AU9" s="39" t="s">
        <v>171</v>
      </c>
      <c r="AV9" s="40"/>
      <c r="AW9" s="39" t="s">
        <v>173</v>
      </c>
      <c r="AX9" s="39" t="s">
        <v>167</v>
      </c>
      <c r="AY9" s="39" t="s">
        <v>171</v>
      </c>
      <c r="AZ9" s="39" t="s">
        <v>167</v>
      </c>
      <c r="BA9" s="39" t="s">
        <v>173</v>
      </c>
      <c r="BB9" s="39" t="s">
        <v>167</v>
      </c>
      <c r="BC9" s="39" t="s">
        <v>167</v>
      </c>
      <c r="BD9" s="39" t="s">
        <v>167</v>
      </c>
      <c r="BE9" s="39" t="s">
        <v>173</v>
      </c>
      <c r="BF9" s="39" t="s">
        <v>167</v>
      </c>
      <c r="BG9" s="39" t="s">
        <v>171</v>
      </c>
      <c r="BH9" s="39" t="s">
        <v>167</v>
      </c>
      <c r="BI9" s="40"/>
      <c r="BJ9" s="39" t="s">
        <v>169</v>
      </c>
      <c r="BK9" s="39" t="s">
        <v>167</v>
      </c>
      <c r="BL9" s="39" t="s">
        <v>171</v>
      </c>
      <c r="BM9" s="39" t="s">
        <v>167</v>
      </c>
      <c r="BN9" s="39" t="s">
        <v>169</v>
      </c>
      <c r="BO9" s="39" t="s">
        <v>167</v>
      </c>
      <c r="BP9" s="39" t="s">
        <v>167</v>
      </c>
      <c r="BQ9" s="39" t="s">
        <v>167</v>
      </c>
      <c r="BR9" s="39" t="s">
        <v>173</v>
      </c>
      <c r="BS9" s="39" t="s">
        <v>167</v>
      </c>
      <c r="BT9" s="39" t="s">
        <v>167</v>
      </c>
      <c r="BU9" s="39" t="s">
        <v>168</v>
      </c>
      <c r="BV9" s="40"/>
      <c r="BW9" s="37" t="s">
        <v>166</v>
      </c>
      <c r="BX9" s="39" t="s">
        <v>167</v>
      </c>
      <c r="BY9" s="39" t="s">
        <v>171</v>
      </c>
      <c r="BZ9" s="39" t="s">
        <v>171</v>
      </c>
      <c r="CA9" s="37" t="s">
        <v>166</v>
      </c>
      <c r="CB9" s="39" t="s">
        <v>167</v>
      </c>
      <c r="CC9" s="39" t="s">
        <v>167</v>
      </c>
      <c r="CD9" s="39" t="s">
        <v>167</v>
      </c>
      <c r="CE9" s="37" t="s">
        <v>166</v>
      </c>
      <c r="CF9" s="39" t="s">
        <v>171</v>
      </c>
      <c r="CG9" s="39" t="s">
        <v>167</v>
      </c>
      <c r="CH9" s="39" t="s">
        <v>168</v>
      </c>
      <c r="CI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37" t="s">
        <v>166</v>
      </c>
      <c r="K10" s="39" t="s">
        <v>169</v>
      </c>
      <c r="L10" s="39" t="s">
        <v>167</v>
      </c>
      <c r="M10" s="39" t="s">
        <v>171</v>
      </c>
      <c r="N10" s="37" t="s">
        <v>166</v>
      </c>
      <c r="O10" s="39" t="s">
        <v>169</v>
      </c>
      <c r="P10" s="39" t="s">
        <v>168</v>
      </c>
      <c r="Q10" s="39" t="s">
        <v>167</v>
      </c>
      <c r="R10" s="37" t="s">
        <v>166</v>
      </c>
      <c r="S10" s="39" t="s">
        <v>173</v>
      </c>
      <c r="T10" s="39" t="s">
        <v>167</v>
      </c>
      <c r="U10" s="39" t="s">
        <v>168</v>
      </c>
      <c r="V10" s="40" t="s">
        <v>196</v>
      </c>
      <c r="W10" s="37" t="s">
        <v>166</v>
      </c>
      <c r="X10" s="39" t="s">
        <v>173</v>
      </c>
      <c r="Y10" s="39" t="s">
        <v>171</v>
      </c>
      <c r="Z10" s="39" t="s">
        <v>167</v>
      </c>
      <c r="AA10" s="37" t="s">
        <v>166</v>
      </c>
      <c r="AB10" s="39" t="s">
        <v>169</v>
      </c>
      <c r="AC10" s="39" t="s">
        <v>168</v>
      </c>
      <c r="AD10" s="39" t="s">
        <v>171</v>
      </c>
      <c r="AE10" s="37" t="s">
        <v>166</v>
      </c>
      <c r="AF10" s="39" t="s">
        <v>168</v>
      </c>
      <c r="AG10" s="39" t="s">
        <v>167</v>
      </c>
      <c r="AH10" s="39" t="s">
        <v>173</v>
      </c>
      <c r="AI10" s="40" t="s">
        <v>197</v>
      </c>
      <c r="AJ10" s="37" t="s">
        <v>166</v>
      </c>
      <c r="AK10" s="39" t="s">
        <v>167</v>
      </c>
      <c r="AL10" s="39" t="s">
        <v>167</v>
      </c>
      <c r="AM10" s="39" t="s">
        <v>169</v>
      </c>
      <c r="AN10" s="37" t="s">
        <v>166</v>
      </c>
      <c r="AO10" s="39" t="s">
        <v>168</v>
      </c>
      <c r="AP10" s="39" t="s">
        <v>168</v>
      </c>
      <c r="AQ10" s="39" t="s">
        <v>173</v>
      </c>
      <c r="AR10" s="37" t="s">
        <v>166</v>
      </c>
      <c r="AS10" s="39" t="s">
        <v>169</v>
      </c>
      <c r="AT10" s="39" t="s">
        <v>171</v>
      </c>
      <c r="AU10" s="39" t="s">
        <v>168</v>
      </c>
      <c r="AV10" s="40"/>
      <c r="AW10" s="37" t="s">
        <v>166</v>
      </c>
      <c r="AX10" s="39" t="s">
        <v>173</v>
      </c>
      <c r="AY10" s="39" t="s">
        <v>168</v>
      </c>
      <c r="AZ10" s="39" t="s">
        <v>167</v>
      </c>
      <c r="BA10" s="37" t="s">
        <v>166</v>
      </c>
      <c r="BB10" s="39" t="s">
        <v>173</v>
      </c>
      <c r="BC10" s="39" t="s">
        <v>168</v>
      </c>
      <c r="BD10" s="39" t="s">
        <v>168</v>
      </c>
      <c r="BE10" s="37" t="s">
        <v>166</v>
      </c>
      <c r="BF10" s="39" t="s">
        <v>169</v>
      </c>
      <c r="BG10" s="39" t="s">
        <v>167</v>
      </c>
      <c r="BH10" s="39" t="s">
        <v>168</v>
      </c>
      <c r="BI10" s="40"/>
      <c r="BJ10" s="37" t="s">
        <v>166</v>
      </c>
      <c r="BK10" s="39" t="s">
        <v>171</v>
      </c>
      <c r="BL10" s="39" t="s">
        <v>167</v>
      </c>
      <c r="BM10" s="39" t="s">
        <v>171</v>
      </c>
      <c r="BN10" s="37" t="s">
        <v>166</v>
      </c>
      <c r="BO10" s="39" t="s">
        <v>167</v>
      </c>
      <c r="BP10" s="39" t="s">
        <v>171</v>
      </c>
      <c r="BQ10" s="39" t="s">
        <v>169</v>
      </c>
      <c r="BR10" s="37" t="s">
        <v>166</v>
      </c>
      <c r="BS10" s="39" t="s">
        <v>169</v>
      </c>
      <c r="BT10" s="39" t="s">
        <v>167</v>
      </c>
      <c r="BU10" s="39" t="s">
        <v>168</v>
      </c>
      <c r="BV10" s="40"/>
      <c r="BW10" s="37" t="s">
        <v>166</v>
      </c>
      <c r="BX10" s="39" t="s">
        <v>168</v>
      </c>
      <c r="BY10" s="39" t="s">
        <v>171</v>
      </c>
      <c r="BZ10" s="39" t="s">
        <v>173</v>
      </c>
      <c r="CA10" s="37" t="s">
        <v>166</v>
      </c>
      <c r="CB10" s="39" t="s">
        <v>168</v>
      </c>
      <c r="CC10" s="39" t="s">
        <v>171</v>
      </c>
      <c r="CD10" s="39" t="s">
        <v>173</v>
      </c>
      <c r="CE10" s="37" t="s">
        <v>166</v>
      </c>
      <c r="CF10" s="39" t="s">
        <v>173</v>
      </c>
      <c r="CG10" s="39" t="s">
        <v>167</v>
      </c>
      <c r="CH10" s="39" t="s">
        <v>168</v>
      </c>
      <c r="CI10" s="40" t="s">
        <v>198</v>
      </c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37" t="s">
        <v>166</v>
      </c>
      <c r="K11" s="39" t="s">
        <v>173</v>
      </c>
      <c r="L11" s="39" t="s">
        <v>167</v>
      </c>
      <c r="M11" s="39" t="s">
        <v>169</v>
      </c>
      <c r="N11" s="37" t="s">
        <v>166</v>
      </c>
      <c r="O11" s="39" t="s">
        <v>173</v>
      </c>
      <c r="P11" s="39" t="s">
        <v>168</v>
      </c>
      <c r="Q11" s="39" t="s">
        <v>167</v>
      </c>
      <c r="R11" s="37" t="s">
        <v>166</v>
      </c>
      <c r="S11" s="39" t="s">
        <v>173</v>
      </c>
      <c r="T11" s="39" t="s">
        <v>167</v>
      </c>
      <c r="U11" s="39" t="s">
        <v>168</v>
      </c>
      <c r="V11" s="40"/>
      <c r="W11" s="37" t="s">
        <v>166</v>
      </c>
      <c r="X11" s="39" t="s">
        <v>173</v>
      </c>
      <c r="Y11" s="39" t="s">
        <v>173</v>
      </c>
      <c r="Z11" s="39" t="s">
        <v>167</v>
      </c>
      <c r="AA11" s="37" t="s">
        <v>166</v>
      </c>
      <c r="AB11" s="39" t="s">
        <v>173</v>
      </c>
      <c r="AC11" s="39" t="s">
        <v>173</v>
      </c>
      <c r="AD11" s="39" t="s">
        <v>167</v>
      </c>
      <c r="AE11" s="37" t="s">
        <v>166</v>
      </c>
      <c r="AF11" s="39" t="s">
        <v>168</v>
      </c>
      <c r="AG11" s="39" t="s">
        <v>168</v>
      </c>
      <c r="AH11" s="39" t="s">
        <v>171</v>
      </c>
      <c r="AI11" s="40"/>
      <c r="AJ11" s="37" t="s">
        <v>166</v>
      </c>
      <c r="AK11" s="39" t="s">
        <v>167</v>
      </c>
      <c r="AL11" s="39" t="s">
        <v>169</v>
      </c>
      <c r="AM11" s="39" t="s">
        <v>169</v>
      </c>
      <c r="AN11" s="37" t="s">
        <v>166</v>
      </c>
      <c r="AO11" s="39" t="s">
        <v>167</v>
      </c>
      <c r="AP11" s="39" t="s">
        <v>171</v>
      </c>
      <c r="AQ11" s="39" t="s">
        <v>169</v>
      </c>
      <c r="AR11" s="37" t="s">
        <v>166</v>
      </c>
      <c r="AS11" s="39" t="s">
        <v>167</v>
      </c>
      <c r="AT11" s="39" t="s">
        <v>168</v>
      </c>
      <c r="AU11" s="39" t="s">
        <v>168</v>
      </c>
      <c r="AV11" s="40"/>
      <c r="AW11" s="37" t="s">
        <v>166</v>
      </c>
      <c r="AX11" s="39" t="s">
        <v>171</v>
      </c>
      <c r="AY11" s="39" t="s">
        <v>167</v>
      </c>
      <c r="AZ11" s="39" t="s">
        <v>169</v>
      </c>
      <c r="BA11" s="37" t="s">
        <v>166</v>
      </c>
      <c r="BB11" s="39" t="s">
        <v>167</v>
      </c>
      <c r="BC11" s="39" t="s">
        <v>171</v>
      </c>
      <c r="BD11" s="39" t="s">
        <v>169</v>
      </c>
      <c r="BE11" s="37" t="s">
        <v>166</v>
      </c>
      <c r="BF11" s="39" t="s">
        <v>167</v>
      </c>
      <c r="BG11" s="39" t="s">
        <v>168</v>
      </c>
      <c r="BH11" s="39" t="s">
        <v>168</v>
      </c>
      <c r="BI11" s="40"/>
      <c r="BJ11" s="37" t="s">
        <v>166</v>
      </c>
      <c r="BK11" s="39" t="s">
        <v>169</v>
      </c>
      <c r="BL11" s="39" t="s">
        <v>171</v>
      </c>
      <c r="BM11" s="39" t="s">
        <v>167</v>
      </c>
      <c r="BN11" s="37" t="s">
        <v>166</v>
      </c>
      <c r="BO11" s="39" t="s">
        <v>167</v>
      </c>
      <c r="BP11" s="39" t="s">
        <v>169</v>
      </c>
      <c r="BQ11" s="39" t="s">
        <v>168</v>
      </c>
      <c r="BR11" s="37" t="s">
        <v>166</v>
      </c>
      <c r="BS11" s="39" t="s">
        <v>171</v>
      </c>
      <c r="BT11" s="39" t="s">
        <v>168</v>
      </c>
      <c r="BU11" s="39" t="s">
        <v>168</v>
      </c>
      <c r="BV11" s="40"/>
      <c r="BW11" s="37" t="s">
        <v>166</v>
      </c>
      <c r="BX11" s="39" t="s">
        <v>167</v>
      </c>
      <c r="BY11" s="39" t="s">
        <v>169</v>
      </c>
      <c r="BZ11" s="39" t="s">
        <v>169</v>
      </c>
      <c r="CA11" s="37" t="s">
        <v>166</v>
      </c>
      <c r="CB11" s="39" t="s">
        <v>168</v>
      </c>
      <c r="CC11" s="39" t="s">
        <v>169</v>
      </c>
      <c r="CD11" s="39" t="s">
        <v>169</v>
      </c>
      <c r="CE11" s="37" t="s">
        <v>166</v>
      </c>
      <c r="CF11" s="39" t="s">
        <v>167</v>
      </c>
      <c r="CG11" s="39" t="s">
        <v>168</v>
      </c>
      <c r="CH11" s="39" t="s">
        <v>168</v>
      </c>
      <c r="CI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37" t="s">
        <v>166</v>
      </c>
      <c r="K12" s="39" t="s">
        <v>169</v>
      </c>
      <c r="L12" s="39" t="s">
        <v>168</v>
      </c>
      <c r="M12" s="39" t="s">
        <v>167</v>
      </c>
      <c r="N12" s="37" t="s">
        <v>166</v>
      </c>
      <c r="O12" s="39" t="s">
        <v>169</v>
      </c>
      <c r="P12" s="39" t="s">
        <v>167</v>
      </c>
      <c r="Q12" s="39" t="s">
        <v>168</v>
      </c>
      <c r="R12" s="37" t="s">
        <v>166</v>
      </c>
      <c r="S12" s="39" t="s">
        <v>173</v>
      </c>
      <c r="T12" s="39" t="s">
        <v>167</v>
      </c>
      <c r="U12" s="39" t="s">
        <v>168</v>
      </c>
      <c r="V12" s="40"/>
      <c r="W12" s="37" t="s">
        <v>166</v>
      </c>
      <c r="X12" s="39" t="s">
        <v>173</v>
      </c>
      <c r="Y12" s="39" t="s">
        <v>171</v>
      </c>
      <c r="Z12" s="39" t="s">
        <v>168</v>
      </c>
      <c r="AA12" s="37" t="s">
        <v>166</v>
      </c>
      <c r="AB12" s="39" t="s">
        <v>169</v>
      </c>
      <c r="AC12" s="39" t="s">
        <v>167</v>
      </c>
      <c r="AD12" s="39" t="s">
        <v>168</v>
      </c>
      <c r="AE12" s="37" t="s">
        <v>166</v>
      </c>
      <c r="AF12" s="39" t="s">
        <v>173</v>
      </c>
      <c r="AG12" s="39" t="s">
        <v>167</v>
      </c>
      <c r="AH12" s="39" t="s">
        <v>167</v>
      </c>
      <c r="AI12" s="40"/>
      <c r="AJ12" s="37" t="s">
        <v>166</v>
      </c>
      <c r="AK12" s="39" t="s">
        <v>167</v>
      </c>
      <c r="AL12" s="39" t="s">
        <v>167</v>
      </c>
      <c r="AM12" s="39" t="s">
        <v>167</v>
      </c>
      <c r="AN12" s="37" t="s">
        <v>166</v>
      </c>
      <c r="AO12" s="39" t="s">
        <v>167</v>
      </c>
      <c r="AP12" s="39" t="s">
        <v>167</v>
      </c>
      <c r="AQ12" s="39" t="s">
        <v>167</v>
      </c>
      <c r="AR12" s="37" t="s">
        <v>166</v>
      </c>
      <c r="AS12" s="39" t="s">
        <v>169</v>
      </c>
      <c r="AT12" s="39" t="s">
        <v>169</v>
      </c>
      <c r="AU12" s="39" t="s">
        <v>167</v>
      </c>
      <c r="AV12" s="40"/>
      <c r="AW12" s="37" t="s">
        <v>166</v>
      </c>
      <c r="AX12" s="39" t="s">
        <v>169</v>
      </c>
      <c r="AY12" s="39" t="s">
        <v>167</v>
      </c>
      <c r="AZ12" s="39" t="s">
        <v>171</v>
      </c>
      <c r="BA12" s="37" t="s">
        <v>166</v>
      </c>
      <c r="BB12" s="39" t="s">
        <v>173</v>
      </c>
      <c r="BC12" s="39" t="s">
        <v>167</v>
      </c>
      <c r="BD12" s="39" t="s">
        <v>171</v>
      </c>
      <c r="BE12" s="37" t="s">
        <v>166</v>
      </c>
      <c r="BF12" s="39" t="s">
        <v>169</v>
      </c>
      <c r="BG12" s="39" t="s">
        <v>167</v>
      </c>
      <c r="BH12" s="39" t="s">
        <v>167</v>
      </c>
      <c r="BI12" s="40"/>
      <c r="BJ12" s="37" t="s">
        <v>166</v>
      </c>
      <c r="BK12" s="39" t="s">
        <v>167</v>
      </c>
      <c r="BL12" s="39" t="s">
        <v>167</v>
      </c>
      <c r="BM12" s="39" t="s">
        <v>169</v>
      </c>
      <c r="BN12" s="37" t="s">
        <v>166</v>
      </c>
      <c r="BO12" s="39" t="s">
        <v>167</v>
      </c>
      <c r="BP12" s="39" t="s">
        <v>167</v>
      </c>
      <c r="BQ12" s="39" t="s">
        <v>169</v>
      </c>
      <c r="BR12" s="37" t="s">
        <v>166</v>
      </c>
      <c r="BS12" s="39" t="s">
        <v>171</v>
      </c>
      <c r="BT12" s="39" t="s">
        <v>171</v>
      </c>
      <c r="BU12" s="39" t="s">
        <v>167</v>
      </c>
      <c r="BV12" s="40"/>
      <c r="BW12" s="37" t="s">
        <v>166</v>
      </c>
      <c r="BX12" s="39" t="s">
        <v>167</v>
      </c>
      <c r="BY12" s="39" t="s">
        <v>169</v>
      </c>
      <c r="BZ12" s="39" t="s">
        <v>169</v>
      </c>
      <c r="CA12" s="37" t="s">
        <v>166</v>
      </c>
      <c r="CB12" s="39" t="s">
        <v>171</v>
      </c>
      <c r="CC12" s="39" t="s">
        <v>169</v>
      </c>
      <c r="CD12" s="39" t="s">
        <v>167</v>
      </c>
      <c r="CE12" s="37" t="s">
        <v>166</v>
      </c>
      <c r="CF12" s="39" t="s">
        <v>167</v>
      </c>
      <c r="CG12" s="39" t="s">
        <v>168</v>
      </c>
      <c r="CH12" s="39" t="s">
        <v>168</v>
      </c>
      <c r="CI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37" t="s">
        <v>166</v>
      </c>
      <c r="K13" s="39" t="s">
        <v>167</v>
      </c>
      <c r="L13" s="39" t="s">
        <v>171</v>
      </c>
      <c r="M13" s="39" t="s">
        <v>169</v>
      </c>
      <c r="N13" s="37" t="s">
        <v>166</v>
      </c>
      <c r="O13" s="39" t="s">
        <v>169</v>
      </c>
      <c r="P13" s="39" t="s">
        <v>168</v>
      </c>
      <c r="Q13" s="39" t="s">
        <v>173</v>
      </c>
      <c r="R13" s="37" t="s">
        <v>166</v>
      </c>
      <c r="S13" s="39" t="s">
        <v>173</v>
      </c>
      <c r="T13" s="39" t="s">
        <v>168</v>
      </c>
      <c r="U13" s="39" t="s">
        <v>169</v>
      </c>
      <c r="V13" s="40"/>
      <c r="W13" s="37" t="s">
        <v>166</v>
      </c>
      <c r="X13" s="39" t="s">
        <v>173</v>
      </c>
      <c r="Y13" s="39" t="s">
        <v>169</v>
      </c>
      <c r="Z13" s="39" t="s">
        <v>171</v>
      </c>
      <c r="AA13" s="37" t="s">
        <v>166</v>
      </c>
      <c r="AB13" s="39" t="s">
        <v>173</v>
      </c>
      <c r="AC13" s="39" t="s">
        <v>171</v>
      </c>
      <c r="AD13" s="39" t="s">
        <v>167</v>
      </c>
      <c r="AE13" s="37" t="s">
        <v>166</v>
      </c>
      <c r="AF13" s="39" t="s">
        <v>168</v>
      </c>
      <c r="AG13" s="39" t="s">
        <v>171</v>
      </c>
      <c r="AH13" s="39" t="s">
        <v>173</v>
      </c>
      <c r="AI13" s="40"/>
      <c r="AJ13" s="37" t="s">
        <v>166</v>
      </c>
      <c r="AK13" s="39" t="s">
        <v>167</v>
      </c>
      <c r="AL13" s="39" t="s">
        <v>169</v>
      </c>
      <c r="AM13" s="39" t="s">
        <v>171</v>
      </c>
      <c r="AN13" s="37" t="s">
        <v>166</v>
      </c>
      <c r="AO13" s="39" t="s">
        <v>168</v>
      </c>
      <c r="AP13" s="39" t="s">
        <v>171</v>
      </c>
      <c r="AQ13" s="39" t="s">
        <v>173</v>
      </c>
      <c r="AR13" s="37" t="s">
        <v>166</v>
      </c>
      <c r="AS13" s="39" t="s">
        <v>171</v>
      </c>
      <c r="AT13" s="39" t="s">
        <v>171</v>
      </c>
      <c r="AU13" s="39" t="s">
        <v>168</v>
      </c>
      <c r="AV13" s="40"/>
      <c r="AW13" s="37" t="s">
        <v>166</v>
      </c>
      <c r="AX13" s="39" t="s">
        <v>168</v>
      </c>
      <c r="AY13" s="39" t="s">
        <v>171</v>
      </c>
      <c r="AZ13" s="39" t="s">
        <v>167</v>
      </c>
      <c r="BA13" s="37" t="s">
        <v>166</v>
      </c>
      <c r="BB13" s="39" t="s">
        <v>169</v>
      </c>
      <c r="BC13" s="39" t="s">
        <v>168</v>
      </c>
      <c r="BD13" s="39" t="s">
        <v>168</v>
      </c>
      <c r="BE13" s="37" t="s">
        <v>166</v>
      </c>
      <c r="BF13" s="39" t="s">
        <v>173</v>
      </c>
      <c r="BG13" s="39" t="s">
        <v>167</v>
      </c>
      <c r="BH13" s="39" t="s">
        <v>167</v>
      </c>
      <c r="BI13" s="40"/>
      <c r="BJ13" s="37" t="s">
        <v>166</v>
      </c>
      <c r="BK13" s="39" t="s">
        <v>171</v>
      </c>
      <c r="BL13" s="39" t="s">
        <v>171</v>
      </c>
      <c r="BM13" s="39" t="s">
        <v>173</v>
      </c>
      <c r="BN13" s="37" t="s">
        <v>166</v>
      </c>
      <c r="BO13" s="39" t="s">
        <v>168</v>
      </c>
      <c r="BP13" s="39" t="s">
        <v>168</v>
      </c>
      <c r="BQ13" s="39" t="s">
        <v>173</v>
      </c>
      <c r="BR13" s="37" t="s">
        <v>166</v>
      </c>
      <c r="BS13" s="39" t="s">
        <v>171</v>
      </c>
      <c r="BT13" s="39" t="s">
        <v>171</v>
      </c>
      <c r="BU13" s="39" t="s">
        <v>168</v>
      </c>
      <c r="BV13" s="40"/>
      <c r="BW13" s="37" t="s">
        <v>166</v>
      </c>
      <c r="BX13" s="39" t="s">
        <v>171</v>
      </c>
      <c r="BY13" s="39" t="s">
        <v>173</v>
      </c>
      <c r="BZ13" s="39" t="s">
        <v>173</v>
      </c>
      <c r="CA13" s="37" t="s">
        <v>166</v>
      </c>
      <c r="CB13" s="39" t="s">
        <v>168</v>
      </c>
      <c r="CC13" s="39" t="s">
        <v>171</v>
      </c>
      <c r="CD13" s="39" t="s">
        <v>173</v>
      </c>
      <c r="CE13" s="37" t="s">
        <v>166</v>
      </c>
      <c r="CF13" s="39" t="s">
        <v>171</v>
      </c>
      <c r="CG13" s="39" t="s">
        <v>171</v>
      </c>
      <c r="CH13" s="39" t="s">
        <v>168</v>
      </c>
      <c r="CI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37" t="s">
        <v>166</v>
      </c>
      <c r="K14" s="39" t="s">
        <v>168</v>
      </c>
      <c r="L14" s="39" t="s">
        <v>171</v>
      </c>
      <c r="M14" s="39" t="s">
        <v>169</v>
      </c>
      <c r="N14" s="37" t="s">
        <v>166</v>
      </c>
      <c r="O14" s="39" t="s">
        <v>168</v>
      </c>
      <c r="P14" s="39" t="s">
        <v>171</v>
      </c>
      <c r="Q14" s="39" t="s">
        <v>169</v>
      </c>
      <c r="R14" s="37" t="s">
        <v>166</v>
      </c>
      <c r="S14" s="39" t="s">
        <v>167</v>
      </c>
      <c r="T14" s="39" t="s">
        <v>168</v>
      </c>
      <c r="U14" s="39" t="s">
        <v>169</v>
      </c>
      <c r="V14" s="40"/>
      <c r="W14" s="37" t="s">
        <v>166</v>
      </c>
      <c r="X14" s="39" t="s">
        <v>167</v>
      </c>
      <c r="Y14" s="39" t="s">
        <v>173</v>
      </c>
      <c r="Z14" s="39" t="s">
        <v>168</v>
      </c>
      <c r="AA14" s="37" t="s">
        <v>166</v>
      </c>
      <c r="AB14" s="39" t="s">
        <v>167</v>
      </c>
      <c r="AC14" s="39" t="s">
        <v>173</v>
      </c>
      <c r="AD14" s="39" t="s">
        <v>168</v>
      </c>
      <c r="AE14" s="37" t="s">
        <v>166</v>
      </c>
      <c r="AF14" s="39" t="s">
        <v>167</v>
      </c>
      <c r="AG14" s="39" t="s">
        <v>168</v>
      </c>
      <c r="AH14" s="39" t="s">
        <v>171</v>
      </c>
      <c r="AI14" s="40"/>
      <c r="AJ14" s="37" t="s">
        <v>166</v>
      </c>
      <c r="AK14" s="37" t="s">
        <v>166</v>
      </c>
      <c r="AL14" s="37" t="s">
        <v>166</v>
      </c>
      <c r="AM14" s="37" t="s">
        <v>166</v>
      </c>
      <c r="AN14" s="37" t="s">
        <v>166</v>
      </c>
      <c r="AO14" s="37" t="s">
        <v>166</v>
      </c>
      <c r="AP14" s="37" t="s">
        <v>166</v>
      </c>
      <c r="AQ14" s="37" t="s">
        <v>166</v>
      </c>
      <c r="AR14" s="37" t="s">
        <v>166</v>
      </c>
      <c r="AS14" s="37" t="s">
        <v>166</v>
      </c>
      <c r="AT14" s="37" t="s">
        <v>166</v>
      </c>
      <c r="AU14" s="37" t="s">
        <v>166</v>
      </c>
      <c r="AV14" s="40" t="s">
        <v>208</v>
      </c>
      <c r="AW14" s="37" t="s">
        <v>166</v>
      </c>
      <c r="AX14" s="39" t="s">
        <v>169</v>
      </c>
      <c r="AY14" s="39" t="s">
        <v>168</v>
      </c>
      <c r="AZ14" s="39" t="s">
        <v>167</v>
      </c>
      <c r="BA14" s="37" t="s">
        <v>166</v>
      </c>
      <c r="BB14" s="39" t="s">
        <v>169</v>
      </c>
      <c r="BC14" s="39" t="s">
        <v>168</v>
      </c>
      <c r="BD14" s="39" t="s">
        <v>167</v>
      </c>
      <c r="BE14" s="37" t="s">
        <v>166</v>
      </c>
      <c r="BF14" s="39" t="s">
        <v>169</v>
      </c>
      <c r="BG14" s="39" t="s">
        <v>168</v>
      </c>
      <c r="BH14" s="39" t="s">
        <v>167</v>
      </c>
      <c r="BI14" s="40"/>
      <c r="BJ14" s="37" t="s">
        <v>166</v>
      </c>
      <c r="BK14" s="39" t="s">
        <v>167</v>
      </c>
      <c r="BL14" s="39" t="s">
        <v>168</v>
      </c>
      <c r="BM14" s="39" t="s">
        <v>171</v>
      </c>
      <c r="BN14" s="37" t="s">
        <v>166</v>
      </c>
      <c r="BO14" s="39" t="s">
        <v>171</v>
      </c>
      <c r="BP14" s="39" t="s">
        <v>168</v>
      </c>
      <c r="BQ14" s="39" t="s">
        <v>173</v>
      </c>
      <c r="BR14" s="37" t="s">
        <v>166</v>
      </c>
      <c r="BS14" s="39" t="s">
        <v>169</v>
      </c>
      <c r="BT14" s="39" t="s">
        <v>167</v>
      </c>
      <c r="BU14" s="39" t="s">
        <v>168</v>
      </c>
      <c r="BV14" s="40"/>
      <c r="BW14" s="37" t="s">
        <v>166</v>
      </c>
      <c r="BX14" s="39" t="s">
        <v>169</v>
      </c>
      <c r="BY14" s="39" t="s">
        <v>171</v>
      </c>
      <c r="BZ14" s="39" t="s">
        <v>168</v>
      </c>
      <c r="CA14" s="37" t="s">
        <v>166</v>
      </c>
      <c r="CB14" s="39" t="s">
        <v>171</v>
      </c>
      <c r="CC14" s="39" t="s">
        <v>167</v>
      </c>
      <c r="CD14" s="39" t="s">
        <v>168</v>
      </c>
      <c r="CE14" s="37" t="s">
        <v>166</v>
      </c>
      <c r="CF14" s="39" t="s">
        <v>171</v>
      </c>
      <c r="CG14" s="39" t="s">
        <v>167</v>
      </c>
      <c r="CH14" s="39" t="s">
        <v>168</v>
      </c>
      <c r="CI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37" t="s">
        <v>166</v>
      </c>
      <c r="K15" s="39" t="s">
        <v>168</v>
      </c>
      <c r="L15" s="39" t="s">
        <v>171</v>
      </c>
      <c r="M15" s="39" t="s">
        <v>173</v>
      </c>
      <c r="N15" s="37" t="s">
        <v>166</v>
      </c>
      <c r="O15" s="39" t="s">
        <v>168</v>
      </c>
      <c r="P15" s="39" t="s">
        <v>169</v>
      </c>
      <c r="Q15" s="39" t="s">
        <v>173</v>
      </c>
      <c r="R15" s="37" t="s">
        <v>166</v>
      </c>
      <c r="S15" s="39" t="s">
        <v>169</v>
      </c>
      <c r="T15" s="39" t="s">
        <v>167</v>
      </c>
      <c r="U15" s="39" t="s">
        <v>168</v>
      </c>
      <c r="V15" s="40"/>
      <c r="W15" s="37" t="s">
        <v>166</v>
      </c>
      <c r="X15" s="39" t="s">
        <v>173</v>
      </c>
      <c r="Y15" s="39" t="s">
        <v>168</v>
      </c>
      <c r="Z15" s="39" t="s">
        <v>169</v>
      </c>
      <c r="AA15" s="37" t="s">
        <v>166</v>
      </c>
      <c r="AB15" s="39" t="s">
        <v>173</v>
      </c>
      <c r="AC15" s="39" t="s">
        <v>168</v>
      </c>
      <c r="AD15" s="39" t="s">
        <v>173</v>
      </c>
      <c r="AE15" s="37" t="s">
        <v>166</v>
      </c>
      <c r="AF15" s="39" t="s">
        <v>168</v>
      </c>
      <c r="AG15" s="39" t="s">
        <v>171</v>
      </c>
      <c r="AH15" s="39" t="s">
        <v>173</v>
      </c>
      <c r="AI15" s="40"/>
      <c r="AJ15" s="37" t="s">
        <v>166</v>
      </c>
      <c r="AK15" s="39" t="s">
        <v>168</v>
      </c>
      <c r="AL15" s="39" t="s">
        <v>171</v>
      </c>
      <c r="AM15" s="39" t="s">
        <v>169</v>
      </c>
      <c r="AN15" s="37" t="s">
        <v>166</v>
      </c>
      <c r="AO15" s="39" t="s">
        <v>169</v>
      </c>
      <c r="AP15" s="39" t="s">
        <v>171</v>
      </c>
      <c r="AQ15" s="39" t="s">
        <v>168</v>
      </c>
      <c r="AR15" s="37" t="s">
        <v>166</v>
      </c>
      <c r="AS15" s="39" t="s">
        <v>173</v>
      </c>
      <c r="AT15" s="39" t="s">
        <v>171</v>
      </c>
      <c r="AU15" s="39" t="s">
        <v>168</v>
      </c>
      <c r="AV15" s="40"/>
      <c r="AW15" s="37" t="s">
        <v>166</v>
      </c>
      <c r="AX15" s="39" t="s">
        <v>169</v>
      </c>
      <c r="AY15" s="39" t="s">
        <v>168</v>
      </c>
      <c r="AZ15" s="39" t="s">
        <v>171</v>
      </c>
      <c r="BA15" s="37" t="s">
        <v>166</v>
      </c>
      <c r="BB15" s="39" t="s">
        <v>169</v>
      </c>
      <c r="BC15" s="39" t="s">
        <v>171</v>
      </c>
      <c r="BD15" s="39" t="s">
        <v>168</v>
      </c>
      <c r="BE15" s="37" t="s">
        <v>166</v>
      </c>
      <c r="BF15" s="39" t="s">
        <v>169</v>
      </c>
      <c r="BG15" s="39" t="s">
        <v>171</v>
      </c>
      <c r="BH15" s="39" t="s">
        <v>168</v>
      </c>
      <c r="BI15" s="40"/>
      <c r="BJ15" s="37" t="s">
        <v>166</v>
      </c>
      <c r="BK15" s="39" t="s">
        <v>168</v>
      </c>
      <c r="BL15" s="39" t="s">
        <v>171</v>
      </c>
      <c r="BM15" s="39" t="s">
        <v>173</v>
      </c>
      <c r="BN15" s="37" t="s">
        <v>166</v>
      </c>
      <c r="BO15" s="39" t="s">
        <v>171</v>
      </c>
      <c r="BP15" s="39" t="s">
        <v>169</v>
      </c>
      <c r="BQ15" s="39" t="s">
        <v>168</v>
      </c>
      <c r="BR15" s="37" t="s">
        <v>166</v>
      </c>
      <c r="BS15" s="39" t="s">
        <v>167</v>
      </c>
      <c r="BT15" s="39" t="s">
        <v>169</v>
      </c>
      <c r="BU15" s="39" t="s">
        <v>168</v>
      </c>
      <c r="BV15" s="40"/>
      <c r="BW15" s="37" t="s">
        <v>166</v>
      </c>
      <c r="BX15" s="39" t="s">
        <v>168</v>
      </c>
      <c r="BY15" s="39" t="s">
        <v>171</v>
      </c>
      <c r="BZ15" s="39" t="s">
        <v>169</v>
      </c>
      <c r="CA15" s="37" t="s">
        <v>166</v>
      </c>
      <c r="CB15" s="39" t="s">
        <v>167</v>
      </c>
      <c r="CC15" s="39" t="s">
        <v>171</v>
      </c>
      <c r="CD15" s="39" t="s">
        <v>168</v>
      </c>
      <c r="CE15" s="37" t="s">
        <v>166</v>
      </c>
      <c r="CF15" s="39" t="s">
        <v>169</v>
      </c>
      <c r="CG15" s="39" t="s">
        <v>171</v>
      </c>
      <c r="CH15" s="39" t="s">
        <v>168</v>
      </c>
      <c r="CI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37" t="s">
        <v>166</v>
      </c>
      <c r="K16" s="39" t="s">
        <v>169</v>
      </c>
      <c r="L16" s="39" t="s">
        <v>167</v>
      </c>
      <c r="M16" s="39" t="s">
        <v>169</v>
      </c>
      <c r="N16" s="37" t="s">
        <v>166</v>
      </c>
      <c r="O16" s="39" t="s">
        <v>169</v>
      </c>
      <c r="P16" s="39" t="s">
        <v>167</v>
      </c>
      <c r="Q16" s="39" t="s">
        <v>171</v>
      </c>
      <c r="R16" s="37" t="s">
        <v>166</v>
      </c>
      <c r="S16" s="39" t="s">
        <v>169</v>
      </c>
      <c r="T16" s="39" t="s">
        <v>167</v>
      </c>
      <c r="U16" s="39" t="s">
        <v>168</v>
      </c>
      <c r="V16" s="40"/>
      <c r="W16" s="37" t="s">
        <v>166</v>
      </c>
      <c r="X16" s="39" t="s">
        <v>173</v>
      </c>
      <c r="Y16" s="39" t="s">
        <v>169</v>
      </c>
      <c r="Z16" s="39" t="s">
        <v>171</v>
      </c>
      <c r="AA16" s="37" t="s">
        <v>166</v>
      </c>
      <c r="AB16" s="39" t="s">
        <v>169</v>
      </c>
      <c r="AC16" s="39" t="s">
        <v>167</v>
      </c>
      <c r="AD16" s="39" t="s">
        <v>171</v>
      </c>
      <c r="AE16" s="37" t="s">
        <v>166</v>
      </c>
      <c r="AF16" s="39" t="s">
        <v>168</v>
      </c>
      <c r="AG16" s="39" t="s">
        <v>167</v>
      </c>
      <c r="AH16" s="39" t="s">
        <v>169</v>
      </c>
      <c r="AI16" s="40"/>
      <c r="AJ16" s="37" t="s">
        <v>166</v>
      </c>
      <c r="AK16" s="39" t="s">
        <v>167</v>
      </c>
      <c r="AL16" s="39" t="s">
        <v>171</v>
      </c>
      <c r="AM16" s="39" t="s">
        <v>171</v>
      </c>
      <c r="AN16" s="37" t="s">
        <v>166</v>
      </c>
      <c r="AO16" s="39" t="s">
        <v>167</v>
      </c>
      <c r="AP16" s="39" t="s">
        <v>171</v>
      </c>
      <c r="AQ16" s="39" t="s">
        <v>171</v>
      </c>
      <c r="AR16" s="37" t="s">
        <v>166</v>
      </c>
      <c r="AS16" s="39" t="s">
        <v>171</v>
      </c>
      <c r="AT16" s="39" t="s">
        <v>167</v>
      </c>
      <c r="AU16" s="39" t="s">
        <v>167</v>
      </c>
      <c r="AV16" s="40"/>
      <c r="AW16" s="37" t="s">
        <v>166</v>
      </c>
      <c r="AX16" s="39" t="s">
        <v>169</v>
      </c>
      <c r="AY16" s="39" t="s">
        <v>167</v>
      </c>
      <c r="AZ16" s="39" t="s">
        <v>171</v>
      </c>
      <c r="BA16" s="37" t="s">
        <v>166</v>
      </c>
      <c r="BB16" s="39" t="s">
        <v>169</v>
      </c>
      <c r="BC16" s="39" t="s">
        <v>167</v>
      </c>
      <c r="BD16" s="39" t="s">
        <v>171</v>
      </c>
      <c r="BE16" s="37" t="s">
        <v>166</v>
      </c>
      <c r="BF16" s="39" t="s">
        <v>169</v>
      </c>
      <c r="BG16" s="39" t="s">
        <v>167</v>
      </c>
      <c r="BH16" s="39" t="s">
        <v>167</v>
      </c>
      <c r="BI16" s="40"/>
      <c r="BJ16" s="37" t="s">
        <v>166</v>
      </c>
      <c r="BK16" s="39" t="s">
        <v>171</v>
      </c>
      <c r="BL16" s="39" t="s">
        <v>171</v>
      </c>
      <c r="BM16" s="39" t="s">
        <v>169</v>
      </c>
      <c r="BN16" s="37" t="s">
        <v>166</v>
      </c>
      <c r="BO16" s="39" t="s">
        <v>171</v>
      </c>
      <c r="BP16" s="39" t="s">
        <v>171</v>
      </c>
      <c r="BQ16" s="39" t="s">
        <v>169</v>
      </c>
      <c r="BR16" s="37" t="s">
        <v>166</v>
      </c>
      <c r="BS16" s="39" t="s">
        <v>171</v>
      </c>
      <c r="BT16" s="39" t="s">
        <v>167</v>
      </c>
      <c r="BU16" s="39" t="s">
        <v>169</v>
      </c>
      <c r="BV16" s="40" t="s">
        <v>210</v>
      </c>
      <c r="BW16" s="37" t="s">
        <v>166</v>
      </c>
      <c r="BX16" s="39" t="s">
        <v>171</v>
      </c>
      <c r="BY16" s="39" t="s">
        <v>167</v>
      </c>
      <c r="BZ16" s="39" t="s">
        <v>169</v>
      </c>
      <c r="CA16" s="37" t="s">
        <v>166</v>
      </c>
      <c r="CB16" s="39" t="s">
        <v>171</v>
      </c>
      <c r="CC16" s="39" t="s">
        <v>167</v>
      </c>
      <c r="CD16" s="39" t="s">
        <v>171</v>
      </c>
      <c r="CE16" s="37" t="s">
        <v>166</v>
      </c>
      <c r="CF16" s="39" t="s">
        <v>171</v>
      </c>
      <c r="CG16" s="39" t="s">
        <v>167</v>
      </c>
      <c r="CH16" s="39" t="s">
        <v>167</v>
      </c>
      <c r="CI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37" t="s">
        <v>166</v>
      </c>
      <c r="K17" s="39" t="s">
        <v>168</v>
      </c>
      <c r="L17" s="39" t="s">
        <v>167</v>
      </c>
      <c r="M17" s="39" t="s">
        <v>169</v>
      </c>
      <c r="N17" s="37" t="s">
        <v>166</v>
      </c>
      <c r="O17" s="39" t="s">
        <v>168</v>
      </c>
      <c r="P17" s="39" t="s">
        <v>168</v>
      </c>
      <c r="Q17" s="39" t="s">
        <v>168</v>
      </c>
      <c r="R17" s="37" t="s">
        <v>166</v>
      </c>
      <c r="S17" s="39" t="s">
        <v>173</v>
      </c>
      <c r="T17" s="39" t="s">
        <v>169</v>
      </c>
      <c r="U17" s="39" t="s">
        <v>171</v>
      </c>
      <c r="V17" s="40" t="s">
        <v>213</v>
      </c>
      <c r="W17" s="37" t="s">
        <v>166</v>
      </c>
      <c r="X17" s="39" t="s">
        <v>169</v>
      </c>
      <c r="Y17" s="39" t="s">
        <v>173</v>
      </c>
      <c r="Z17" s="39" t="s">
        <v>167</v>
      </c>
      <c r="AA17" s="37" t="s">
        <v>166</v>
      </c>
      <c r="AB17" s="39" t="s">
        <v>168</v>
      </c>
      <c r="AC17" s="39" t="s">
        <v>168</v>
      </c>
      <c r="AD17" s="39" t="s">
        <v>171</v>
      </c>
      <c r="AE17" s="37" t="s">
        <v>166</v>
      </c>
      <c r="AF17" s="39" t="s">
        <v>167</v>
      </c>
      <c r="AG17" s="39" t="s">
        <v>167</v>
      </c>
      <c r="AH17" s="39" t="s">
        <v>173</v>
      </c>
      <c r="AI17" s="40" t="s">
        <v>214</v>
      </c>
      <c r="AJ17" s="37" t="s">
        <v>166</v>
      </c>
      <c r="AK17" s="39" t="s">
        <v>171</v>
      </c>
      <c r="AL17" s="39" t="s">
        <v>167</v>
      </c>
      <c r="AM17" s="39" t="s">
        <v>167</v>
      </c>
      <c r="AN17" s="37" t="s">
        <v>166</v>
      </c>
      <c r="AO17" s="39" t="s">
        <v>171</v>
      </c>
      <c r="AP17" s="39" t="s">
        <v>167</v>
      </c>
      <c r="AQ17" s="39" t="s">
        <v>167</v>
      </c>
      <c r="AR17" s="37" t="s">
        <v>166</v>
      </c>
      <c r="AS17" s="39" t="s">
        <v>173</v>
      </c>
      <c r="AT17" s="39" t="s">
        <v>169</v>
      </c>
      <c r="AU17" s="39" t="s">
        <v>169</v>
      </c>
      <c r="AV17" s="40" t="s">
        <v>215</v>
      </c>
      <c r="AW17" s="37" t="s">
        <v>166</v>
      </c>
      <c r="AX17" s="39" t="s">
        <v>171</v>
      </c>
      <c r="AY17" s="39" t="s">
        <v>171</v>
      </c>
      <c r="AZ17" s="39" t="s">
        <v>171</v>
      </c>
      <c r="BA17" s="37" t="s">
        <v>166</v>
      </c>
      <c r="BB17" s="39" t="s">
        <v>168</v>
      </c>
      <c r="BC17" s="39" t="s">
        <v>168</v>
      </c>
      <c r="BD17" s="39" t="s">
        <v>168</v>
      </c>
      <c r="BE17" s="37" t="s">
        <v>166</v>
      </c>
      <c r="BF17" s="39" t="s">
        <v>171</v>
      </c>
      <c r="BG17" s="39" t="s">
        <v>171</v>
      </c>
      <c r="BH17" s="39" t="s">
        <v>171</v>
      </c>
      <c r="BI17" s="40" t="s">
        <v>216</v>
      </c>
      <c r="BJ17" s="37" t="s">
        <v>166</v>
      </c>
      <c r="BK17" s="39" t="s">
        <v>169</v>
      </c>
      <c r="BL17" s="39" t="s">
        <v>171</v>
      </c>
      <c r="BM17" s="39" t="s">
        <v>171</v>
      </c>
      <c r="BN17" s="37" t="s">
        <v>166</v>
      </c>
      <c r="BO17" s="39" t="s">
        <v>171</v>
      </c>
      <c r="BP17" s="39" t="s">
        <v>168</v>
      </c>
      <c r="BQ17" s="39" t="s">
        <v>168</v>
      </c>
      <c r="BR17" s="37" t="s">
        <v>166</v>
      </c>
      <c r="BS17" s="39" t="s">
        <v>173</v>
      </c>
      <c r="BT17" s="39" t="s">
        <v>171</v>
      </c>
      <c r="BU17" s="39" t="s">
        <v>171</v>
      </c>
      <c r="BV17" s="40" t="s">
        <v>217</v>
      </c>
      <c r="BW17" s="37" t="s">
        <v>166</v>
      </c>
      <c r="BX17" s="39" t="s">
        <v>167</v>
      </c>
      <c r="BY17" s="39" t="s">
        <v>173</v>
      </c>
      <c r="BZ17" s="39" t="s">
        <v>169</v>
      </c>
      <c r="CA17" s="37" t="s">
        <v>166</v>
      </c>
      <c r="CB17" s="39" t="s">
        <v>168</v>
      </c>
      <c r="CC17" s="39" t="s">
        <v>168</v>
      </c>
      <c r="CD17" s="39" t="s">
        <v>168</v>
      </c>
      <c r="CE17" s="37" t="s">
        <v>166</v>
      </c>
      <c r="CF17" s="39" t="s">
        <v>171</v>
      </c>
      <c r="CG17" s="39" t="s">
        <v>171</v>
      </c>
      <c r="CH17" s="39" t="s">
        <v>171</v>
      </c>
      <c r="CI17" s="40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37" t="s">
        <v>166</v>
      </c>
      <c r="K18" s="39" t="s">
        <v>171</v>
      </c>
      <c r="L18" s="39" t="s">
        <v>171</v>
      </c>
      <c r="M18" s="39" t="s">
        <v>171</v>
      </c>
      <c r="N18" s="37" t="s">
        <v>166</v>
      </c>
      <c r="O18" s="39" t="s">
        <v>168</v>
      </c>
      <c r="P18" s="39" t="s">
        <v>168</v>
      </c>
      <c r="Q18" s="39" t="s">
        <v>168</v>
      </c>
      <c r="R18" s="37" t="s">
        <v>166</v>
      </c>
      <c r="S18" s="39" t="s">
        <v>173</v>
      </c>
      <c r="T18" s="39" t="s">
        <v>173</v>
      </c>
      <c r="U18" s="39" t="s">
        <v>171</v>
      </c>
      <c r="V18" s="40" t="s">
        <v>218</v>
      </c>
      <c r="W18" s="37" t="s">
        <v>166</v>
      </c>
      <c r="X18" s="39" t="s">
        <v>171</v>
      </c>
      <c r="Y18" s="39" t="s">
        <v>167</v>
      </c>
      <c r="Z18" s="39" t="s">
        <v>167</v>
      </c>
      <c r="AA18" s="37" t="s">
        <v>166</v>
      </c>
      <c r="AB18" s="39" t="s">
        <v>168</v>
      </c>
      <c r="AC18" s="39" t="s">
        <v>168</v>
      </c>
      <c r="AD18" s="39" t="s">
        <v>168</v>
      </c>
      <c r="AE18" s="37" t="s">
        <v>166</v>
      </c>
      <c r="AF18" s="39" t="s">
        <v>171</v>
      </c>
      <c r="AG18" s="39" t="s">
        <v>167</v>
      </c>
      <c r="AH18" s="39" t="s">
        <v>173</v>
      </c>
      <c r="AI18" s="40" t="s">
        <v>219</v>
      </c>
      <c r="AJ18" s="37" t="s">
        <v>166</v>
      </c>
      <c r="AK18" s="39" t="s">
        <v>167</v>
      </c>
      <c r="AL18" s="39" t="s">
        <v>169</v>
      </c>
      <c r="AM18" s="39" t="s">
        <v>169</v>
      </c>
      <c r="AN18" s="37" t="s">
        <v>166</v>
      </c>
      <c r="AO18" s="39" t="s">
        <v>168</v>
      </c>
      <c r="AP18" s="39" t="s">
        <v>168</v>
      </c>
      <c r="AQ18" s="39" t="s">
        <v>168</v>
      </c>
      <c r="AR18" s="37" t="s">
        <v>166</v>
      </c>
      <c r="AS18" s="39" t="s">
        <v>171</v>
      </c>
      <c r="AT18" s="39" t="s">
        <v>171</v>
      </c>
      <c r="AU18" s="39" t="s">
        <v>167</v>
      </c>
      <c r="AV18" s="40" t="s">
        <v>220</v>
      </c>
      <c r="AW18" s="37" t="s">
        <v>166</v>
      </c>
      <c r="AX18" s="39" t="s">
        <v>171</v>
      </c>
      <c r="AY18" s="39" t="s">
        <v>167</v>
      </c>
      <c r="AZ18" s="39" t="s">
        <v>171</v>
      </c>
      <c r="BA18" s="37" t="s">
        <v>166</v>
      </c>
      <c r="BB18" s="39" t="s">
        <v>171</v>
      </c>
      <c r="BC18" s="39" t="s">
        <v>171</v>
      </c>
      <c r="BD18" s="39" t="s">
        <v>171</v>
      </c>
      <c r="BE18" s="37" t="s">
        <v>166</v>
      </c>
      <c r="BF18" s="39" t="s">
        <v>168</v>
      </c>
      <c r="BG18" s="39" t="s">
        <v>167</v>
      </c>
      <c r="BH18" s="39" t="s">
        <v>171</v>
      </c>
      <c r="BI18" s="40" t="s">
        <v>221</v>
      </c>
      <c r="BJ18" s="37" t="s">
        <v>166</v>
      </c>
      <c r="BK18" s="39" t="s">
        <v>171</v>
      </c>
      <c r="BL18" s="39" t="s">
        <v>169</v>
      </c>
      <c r="BM18" s="39" t="s">
        <v>173</v>
      </c>
      <c r="BN18" s="37" t="s">
        <v>166</v>
      </c>
      <c r="BO18" s="39" t="s">
        <v>168</v>
      </c>
      <c r="BP18" s="39" t="s">
        <v>168</v>
      </c>
      <c r="BQ18" s="39" t="s">
        <v>173</v>
      </c>
      <c r="BR18" s="37" t="s">
        <v>166</v>
      </c>
      <c r="BS18" s="39" t="s">
        <v>169</v>
      </c>
      <c r="BT18" s="39" t="s">
        <v>171</v>
      </c>
      <c r="BU18" s="39" t="s">
        <v>168</v>
      </c>
      <c r="BV18" s="40" t="s">
        <v>222</v>
      </c>
      <c r="BW18" s="37" t="s">
        <v>166</v>
      </c>
      <c r="BX18" s="39" t="s">
        <v>167</v>
      </c>
      <c r="BY18" s="39" t="s">
        <v>171</v>
      </c>
      <c r="BZ18" s="39" t="s">
        <v>168</v>
      </c>
      <c r="CA18" s="37" t="s">
        <v>166</v>
      </c>
      <c r="CB18" s="39" t="s">
        <v>168</v>
      </c>
      <c r="CC18" s="39" t="s">
        <v>168</v>
      </c>
      <c r="CD18" s="39" t="s">
        <v>167</v>
      </c>
      <c r="CE18" s="37" t="s">
        <v>166</v>
      </c>
      <c r="CF18" s="39" t="s">
        <v>171</v>
      </c>
      <c r="CG18" s="39" t="s">
        <v>171</v>
      </c>
      <c r="CH18" s="39" t="s">
        <v>168</v>
      </c>
      <c r="CI18" s="40" t="s">
        <v>223</v>
      </c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37" t="s">
        <v>166</v>
      </c>
      <c r="K19" s="39" t="s">
        <v>169</v>
      </c>
      <c r="L19" s="39" t="s">
        <v>171</v>
      </c>
      <c r="M19" s="39" t="s">
        <v>167</v>
      </c>
      <c r="N19" s="37" t="s">
        <v>166</v>
      </c>
      <c r="O19" s="39" t="s">
        <v>171</v>
      </c>
      <c r="P19" s="39" t="s">
        <v>167</v>
      </c>
      <c r="Q19" s="39" t="s">
        <v>168</v>
      </c>
      <c r="R19" s="37" t="s">
        <v>166</v>
      </c>
      <c r="S19" s="39" t="s">
        <v>169</v>
      </c>
      <c r="T19" s="39" t="s">
        <v>171</v>
      </c>
      <c r="U19" s="39" t="s">
        <v>167</v>
      </c>
      <c r="V19" s="40"/>
      <c r="W19" s="37" t="s">
        <v>166</v>
      </c>
      <c r="X19" s="39" t="s">
        <v>173</v>
      </c>
      <c r="Y19" s="39" t="s">
        <v>169</v>
      </c>
      <c r="Z19" s="39" t="s">
        <v>173</v>
      </c>
      <c r="AA19" s="37" t="s">
        <v>166</v>
      </c>
      <c r="AB19" s="39" t="s">
        <v>171</v>
      </c>
      <c r="AC19" s="39" t="s">
        <v>169</v>
      </c>
      <c r="AD19" s="39" t="s">
        <v>173</v>
      </c>
      <c r="AE19" s="37" t="s">
        <v>166</v>
      </c>
      <c r="AF19" s="39" t="s">
        <v>167</v>
      </c>
      <c r="AG19" s="39" t="s">
        <v>171</v>
      </c>
      <c r="AH19" s="39" t="s">
        <v>173</v>
      </c>
      <c r="AI19" s="40"/>
      <c r="AJ19" s="37" t="s">
        <v>166</v>
      </c>
      <c r="AK19" s="39" t="s">
        <v>169</v>
      </c>
      <c r="AL19" s="39" t="s">
        <v>167</v>
      </c>
      <c r="AM19" s="39" t="s">
        <v>171</v>
      </c>
      <c r="AN19" s="37" t="s">
        <v>166</v>
      </c>
      <c r="AO19" s="39" t="s">
        <v>169</v>
      </c>
      <c r="AP19" s="39" t="s">
        <v>171</v>
      </c>
      <c r="AQ19" s="39" t="s">
        <v>167</v>
      </c>
      <c r="AR19" s="37" t="s">
        <v>166</v>
      </c>
      <c r="AS19" s="39" t="s">
        <v>173</v>
      </c>
      <c r="AT19" s="39" t="s">
        <v>171</v>
      </c>
      <c r="AU19" s="39" t="s">
        <v>169</v>
      </c>
      <c r="AV19" s="40"/>
      <c r="AW19" s="37" t="s">
        <v>166</v>
      </c>
      <c r="AX19" s="39" t="s">
        <v>167</v>
      </c>
      <c r="AY19" s="39" t="s">
        <v>171</v>
      </c>
      <c r="AZ19" s="39" t="s">
        <v>167</v>
      </c>
      <c r="BA19" s="37" t="s">
        <v>166</v>
      </c>
      <c r="BB19" s="39" t="s">
        <v>168</v>
      </c>
      <c r="BC19" s="39" t="s">
        <v>171</v>
      </c>
      <c r="BD19" s="39" t="s">
        <v>168</v>
      </c>
      <c r="BE19" s="37" t="s">
        <v>166</v>
      </c>
      <c r="BF19" s="39" t="s">
        <v>168</v>
      </c>
      <c r="BG19" s="39" t="s">
        <v>171</v>
      </c>
      <c r="BH19" s="39" t="s">
        <v>168</v>
      </c>
      <c r="BI19" s="40"/>
      <c r="BJ19" s="37" t="s">
        <v>166</v>
      </c>
      <c r="BK19" s="39" t="s">
        <v>168</v>
      </c>
      <c r="BL19" s="39" t="s">
        <v>167</v>
      </c>
      <c r="BM19" s="39" t="s">
        <v>169</v>
      </c>
      <c r="BN19" s="37" t="s">
        <v>166</v>
      </c>
      <c r="BO19" s="39" t="s">
        <v>168</v>
      </c>
      <c r="BP19" s="39" t="s">
        <v>168</v>
      </c>
      <c r="BQ19" s="39" t="s">
        <v>169</v>
      </c>
      <c r="BR19" s="37" t="s">
        <v>166</v>
      </c>
      <c r="BS19" s="39" t="s">
        <v>168</v>
      </c>
      <c r="BT19" s="39" t="s">
        <v>168</v>
      </c>
      <c r="BU19" s="39" t="s">
        <v>168</v>
      </c>
      <c r="BV19" s="40"/>
      <c r="BW19" s="37" t="s">
        <v>166</v>
      </c>
      <c r="BX19" s="39" t="s">
        <v>168</v>
      </c>
      <c r="BY19" s="39" t="s">
        <v>167</v>
      </c>
      <c r="BZ19" s="39" t="s">
        <v>167</v>
      </c>
      <c r="CA19" s="37" t="s">
        <v>166</v>
      </c>
      <c r="CB19" s="39" t="s">
        <v>167</v>
      </c>
      <c r="CC19" s="39" t="s">
        <v>167</v>
      </c>
      <c r="CD19" s="39" t="s">
        <v>168</v>
      </c>
      <c r="CE19" s="37" t="s">
        <v>166</v>
      </c>
      <c r="CF19" s="39" t="s">
        <v>171</v>
      </c>
      <c r="CG19" s="39" t="s">
        <v>168</v>
      </c>
      <c r="CH19" s="39" t="s">
        <v>168</v>
      </c>
      <c r="CI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39" t="s">
        <v>173</v>
      </c>
      <c r="K20" s="39" t="s">
        <v>168</v>
      </c>
      <c r="L20" s="39" t="s">
        <v>169</v>
      </c>
      <c r="M20" s="39" t="s">
        <v>167</v>
      </c>
      <c r="N20" s="37" t="s">
        <v>166</v>
      </c>
      <c r="O20" s="39" t="s">
        <v>168</v>
      </c>
      <c r="P20" s="39" t="s">
        <v>171</v>
      </c>
      <c r="Q20" s="39" t="s">
        <v>167</v>
      </c>
      <c r="R20" s="39" t="s">
        <v>173</v>
      </c>
      <c r="S20" s="39" t="s">
        <v>171</v>
      </c>
      <c r="T20" s="39" t="s">
        <v>169</v>
      </c>
      <c r="U20" s="39" t="s">
        <v>167</v>
      </c>
      <c r="V20" s="40" t="s">
        <v>227</v>
      </c>
      <c r="W20" s="37" t="s">
        <v>166</v>
      </c>
      <c r="X20" s="39" t="s">
        <v>167</v>
      </c>
      <c r="Y20" s="39" t="s">
        <v>173</v>
      </c>
      <c r="Z20" s="39" t="s">
        <v>167</v>
      </c>
      <c r="AA20" s="37" t="s">
        <v>166</v>
      </c>
      <c r="AB20" s="39" t="s">
        <v>167</v>
      </c>
      <c r="AC20" s="39" t="s">
        <v>173</v>
      </c>
      <c r="AD20" s="39" t="s">
        <v>167</v>
      </c>
      <c r="AE20" s="37" t="s">
        <v>166</v>
      </c>
      <c r="AF20" s="39" t="s">
        <v>169</v>
      </c>
      <c r="AG20" s="39" t="s">
        <v>169</v>
      </c>
      <c r="AH20" s="39" t="s">
        <v>169</v>
      </c>
      <c r="AI20" s="40"/>
      <c r="AJ20" s="37" t="s">
        <v>166</v>
      </c>
      <c r="AK20" s="39" t="s">
        <v>171</v>
      </c>
      <c r="AL20" s="39" t="s">
        <v>171</v>
      </c>
      <c r="AM20" s="39" t="s">
        <v>171</v>
      </c>
      <c r="AN20" s="39" t="s">
        <v>171</v>
      </c>
      <c r="AO20" s="39" t="s">
        <v>171</v>
      </c>
      <c r="AP20" s="39" t="s">
        <v>171</v>
      </c>
      <c r="AQ20" s="39" t="s">
        <v>171</v>
      </c>
      <c r="AR20" s="39" t="s">
        <v>173</v>
      </c>
      <c r="AS20" s="39" t="s">
        <v>169</v>
      </c>
      <c r="AT20" s="39" t="s">
        <v>169</v>
      </c>
      <c r="AU20" s="39" t="s">
        <v>169</v>
      </c>
      <c r="AV20" s="40"/>
      <c r="AW20" s="39" t="s">
        <v>173</v>
      </c>
      <c r="AX20" s="39" t="s">
        <v>171</v>
      </c>
      <c r="AY20" s="39" t="s">
        <v>167</v>
      </c>
      <c r="AZ20" s="39" t="s">
        <v>167</v>
      </c>
      <c r="BA20" s="37" t="s">
        <v>166</v>
      </c>
      <c r="BB20" s="39" t="s">
        <v>169</v>
      </c>
      <c r="BC20" s="39" t="s">
        <v>167</v>
      </c>
      <c r="BD20" s="39" t="s">
        <v>167</v>
      </c>
      <c r="BE20" s="37" t="s">
        <v>166</v>
      </c>
      <c r="BF20" s="39" t="s">
        <v>173</v>
      </c>
      <c r="BG20" s="39" t="s">
        <v>169</v>
      </c>
      <c r="BH20" s="39" t="s">
        <v>169</v>
      </c>
      <c r="BI20" s="40"/>
      <c r="BJ20" s="37" t="s">
        <v>166</v>
      </c>
      <c r="BK20" s="39" t="s">
        <v>171</v>
      </c>
      <c r="BL20" s="39" t="s">
        <v>171</v>
      </c>
      <c r="BM20" s="39" t="s">
        <v>173</v>
      </c>
      <c r="BN20" s="37" t="s">
        <v>166</v>
      </c>
      <c r="BO20" s="39" t="s">
        <v>167</v>
      </c>
      <c r="BP20" s="39" t="s">
        <v>167</v>
      </c>
      <c r="BQ20" s="39" t="s">
        <v>173</v>
      </c>
      <c r="BR20" s="39" t="s">
        <v>173</v>
      </c>
      <c r="BS20" s="39" t="s">
        <v>169</v>
      </c>
      <c r="BT20" s="39" t="s">
        <v>169</v>
      </c>
      <c r="BU20" s="39" t="s">
        <v>167</v>
      </c>
      <c r="BV20" s="40"/>
      <c r="BW20" s="37" t="s">
        <v>166</v>
      </c>
      <c r="BX20" s="39" t="s">
        <v>171</v>
      </c>
      <c r="BY20" s="39" t="s">
        <v>171</v>
      </c>
      <c r="BZ20" s="39" t="s">
        <v>173</v>
      </c>
      <c r="CA20" s="39" t="s">
        <v>173</v>
      </c>
      <c r="CB20" s="39" t="s">
        <v>169</v>
      </c>
      <c r="CC20" s="39" t="s">
        <v>171</v>
      </c>
      <c r="CD20" s="39" t="s">
        <v>173</v>
      </c>
      <c r="CE20" s="39" t="s">
        <v>173</v>
      </c>
      <c r="CF20" s="39" t="s">
        <v>173</v>
      </c>
      <c r="CG20" s="39" t="s">
        <v>173</v>
      </c>
      <c r="CH20" s="39" t="s">
        <v>167</v>
      </c>
      <c r="CI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37" t="s">
        <v>166</v>
      </c>
      <c r="K21" s="39" t="s">
        <v>169</v>
      </c>
      <c r="L21" s="39" t="s">
        <v>173</v>
      </c>
      <c r="M21" s="39" t="s">
        <v>167</v>
      </c>
      <c r="N21" s="37" t="s">
        <v>166</v>
      </c>
      <c r="O21" s="39" t="s">
        <v>169</v>
      </c>
      <c r="P21" s="39" t="s">
        <v>169</v>
      </c>
      <c r="Q21" s="39" t="s">
        <v>167</v>
      </c>
      <c r="R21" s="37" t="s">
        <v>166</v>
      </c>
      <c r="S21" s="39" t="s">
        <v>173</v>
      </c>
      <c r="T21" s="39" t="s">
        <v>169</v>
      </c>
      <c r="U21" s="39" t="s">
        <v>168</v>
      </c>
      <c r="V21" s="40"/>
      <c r="W21" s="37" t="s">
        <v>166</v>
      </c>
      <c r="X21" s="39" t="s">
        <v>173</v>
      </c>
      <c r="Y21" s="39" t="s">
        <v>169</v>
      </c>
      <c r="Z21" s="39" t="s">
        <v>171</v>
      </c>
      <c r="AA21" s="37" t="s">
        <v>166</v>
      </c>
      <c r="AB21" s="39" t="s">
        <v>173</v>
      </c>
      <c r="AC21" s="39" t="s">
        <v>169</v>
      </c>
      <c r="AD21" s="39" t="s">
        <v>167</v>
      </c>
      <c r="AE21" s="37" t="s">
        <v>166</v>
      </c>
      <c r="AF21" s="39" t="s">
        <v>168</v>
      </c>
      <c r="AG21" s="39" t="s">
        <v>167</v>
      </c>
      <c r="AH21" s="39" t="s">
        <v>173</v>
      </c>
      <c r="AI21" s="40"/>
      <c r="AJ21" s="37" t="s">
        <v>166</v>
      </c>
      <c r="AK21" s="39" t="s">
        <v>171</v>
      </c>
      <c r="AL21" s="39" t="s">
        <v>169</v>
      </c>
      <c r="AM21" s="39" t="s">
        <v>169</v>
      </c>
      <c r="AN21" s="37" t="s">
        <v>166</v>
      </c>
      <c r="AO21" s="39" t="s">
        <v>171</v>
      </c>
      <c r="AP21" s="39" t="s">
        <v>169</v>
      </c>
      <c r="AQ21" s="39" t="s">
        <v>169</v>
      </c>
      <c r="AR21" s="37" t="s">
        <v>166</v>
      </c>
      <c r="AS21" s="39" t="s">
        <v>169</v>
      </c>
      <c r="AT21" s="39" t="s">
        <v>168</v>
      </c>
      <c r="AU21" s="39" t="s">
        <v>168</v>
      </c>
      <c r="AV21" s="40"/>
      <c r="AW21" s="37" t="s">
        <v>166</v>
      </c>
      <c r="AX21" s="39" t="s">
        <v>171</v>
      </c>
      <c r="AY21" s="39" t="s">
        <v>169</v>
      </c>
      <c r="AZ21" s="39" t="s">
        <v>169</v>
      </c>
      <c r="BA21" s="37" t="s">
        <v>166</v>
      </c>
      <c r="BB21" s="39" t="s">
        <v>171</v>
      </c>
      <c r="BC21" s="39" t="s">
        <v>169</v>
      </c>
      <c r="BD21" s="39" t="s">
        <v>169</v>
      </c>
      <c r="BE21" s="37" t="s">
        <v>166</v>
      </c>
      <c r="BF21" s="39" t="s">
        <v>171</v>
      </c>
      <c r="BG21" s="39" t="s">
        <v>171</v>
      </c>
      <c r="BH21" s="39" t="s">
        <v>168</v>
      </c>
      <c r="BI21" s="40"/>
      <c r="BJ21" s="37" t="s">
        <v>166</v>
      </c>
      <c r="BK21" s="39" t="s">
        <v>169</v>
      </c>
      <c r="BL21" s="39" t="s">
        <v>169</v>
      </c>
      <c r="BM21" s="39" t="s">
        <v>169</v>
      </c>
      <c r="BN21" s="37" t="s">
        <v>166</v>
      </c>
      <c r="BO21" s="39" t="s">
        <v>171</v>
      </c>
      <c r="BP21" s="39" t="s">
        <v>171</v>
      </c>
      <c r="BQ21" s="39" t="s">
        <v>169</v>
      </c>
      <c r="BR21" s="37" t="s">
        <v>166</v>
      </c>
      <c r="BS21" s="39" t="s">
        <v>167</v>
      </c>
      <c r="BT21" s="39" t="s">
        <v>167</v>
      </c>
      <c r="BU21" s="39" t="s">
        <v>167</v>
      </c>
      <c r="BV21" s="40"/>
      <c r="BW21" s="37" t="s">
        <v>166</v>
      </c>
      <c r="BX21" s="39" t="s">
        <v>171</v>
      </c>
      <c r="BY21" s="39" t="s">
        <v>173</v>
      </c>
      <c r="BZ21" s="39" t="s">
        <v>169</v>
      </c>
      <c r="CA21" s="37" t="s">
        <v>166</v>
      </c>
      <c r="CB21" s="39" t="s">
        <v>171</v>
      </c>
      <c r="CC21" s="39" t="s">
        <v>169</v>
      </c>
      <c r="CD21" s="39" t="s">
        <v>169</v>
      </c>
      <c r="CE21" s="37" t="s">
        <v>166</v>
      </c>
      <c r="CF21" s="39" t="s">
        <v>171</v>
      </c>
      <c r="CG21" s="39" t="s">
        <v>168</v>
      </c>
      <c r="CH21" s="39" t="s">
        <v>167</v>
      </c>
      <c r="CI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37" t="s">
        <v>166</v>
      </c>
      <c r="K22" s="39" t="s">
        <v>168</v>
      </c>
      <c r="L22" s="39" t="s">
        <v>168</v>
      </c>
      <c r="M22" s="39" t="s">
        <v>167</v>
      </c>
      <c r="N22" s="37" t="s">
        <v>166</v>
      </c>
      <c r="O22" s="39" t="s">
        <v>168</v>
      </c>
      <c r="P22" s="39" t="s">
        <v>168</v>
      </c>
      <c r="Q22" s="39" t="s">
        <v>167</v>
      </c>
      <c r="R22" s="37" t="s">
        <v>166</v>
      </c>
      <c r="S22" s="39" t="s">
        <v>171</v>
      </c>
      <c r="T22" s="39" t="s">
        <v>168</v>
      </c>
      <c r="U22" s="39" t="s">
        <v>168</v>
      </c>
      <c r="V22" s="40"/>
      <c r="W22" s="37" t="s">
        <v>166</v>
      </c>
      <c r="X22" s="39" t="s">
        <v>167</v>
      </c>
      <c r="Y22" s="39" t="s">
        <v>171</v>
      </c>
      <c r="Z22" s="39" t="s">
        <v>168</v>
      </c>
      <c r="AA22" s="37" t="s">
        <v>166</v>
      </c>
      <c r="AB22" s="39" t="s">
        <v>167</v>
      </c>
      <c r="AC22" s="39" t="s">
        <v>167</v>
      </c>
      <c r="AD22" s="39" t="s">
        <v>167</v>
      </c>
      <c r="AE22" s="37" t="s">
        <v>166</v>
      </c>
      <c r="AF22" s="39" t="s">
        <v>168</v>
      </c>
      <c r="AG22" s="39" t="s">
        <v>171</v>
      </c>
      <c r="AH22" s="39" t="s">
        <v>169</v>
      </c>
      <c r="AI22" s="40"/>
      <c r="AJ22" s="37" t="s">
        <v>166</v>
      </c>
      <c r="AK22" s="39" t="s">
        <v>168</v>
      </c>
      <c r="AL22" s="39" t="s">
        <v>168</v>
      </c>
      <c r="AM22" s="39" t="s">
        <v>167</v>
      </c>
      <c r="AN22" s="37" t="s">
        <v>166</v>
      </c>
      <c r="AO22" s="39" t="s">
        <v>168</v>
      </c>
      <c r="AP22" s="39" t="s">
        <v>168</v>
      </c>
      <c r="AQ22" s="39" t="s">
        <v>167</v>
      </c>
      <c r="AR22" s="37" t="s">
        <v>166</v>
      </c>
      <c r="AS22" s="39" t="s">
        <v>171</v>
      </c>
      <c r="AT22" s="39" t="s">
        <v>168</v>
      </c>
      <c r="AU22" s="39" t="s">
        <v>168</v>
      </c>
      <c r="AV22" s="40"/>
      <c r="AW22" s="39" t="s">
        <v>171</v>
      </c>
      <c r="AX22" s="39" t="s">
        <v>169</v>
      </c>
      <c r="AY22" s="39" t="s">
        <v>168</v>
      </c>
      <c r="AZ22" s="39" t="s">
        <v>168</v>
      </c>
      <c r="BA22" s="39" t="s">
        <v>171</v>
      </c>
      <c r="BB22" s="39" t="s">
        <v>167</v>
      </c>
      <c r="BC22" s="39" t="s">
        <v>168</v>
      </c>
      <c r="BD22" s="39" t="s">
        <v>168</v>
      </c>
      <c r="BE22" s="37" t="s">
        <v>166</v>
      </c>
      <c r="BF22" s="39" t="s">
        <v>167</v>
      </c>
      <c r="BG22" s="39" t="s">
        <v>168</v>
      </c>
      <c r="BH22" s="39" t="s">
        <v>168</v>
      </c>
      <c r="BI22" s="40"/>
      <c r="BJ22" s="39" t="s">
        <v>173</v>
      </c>
      <c r="BK22" s="39" t="s">
        <v>167</v>
      </c>
      <c r="BL22" s="39" t="s">
        <v>167</v>
      </c>
      <c r="BM22" s="39" t="s">
        <v>171</v>
      </c>
      <c r="BN22" s="39" t="s">
        <v>173</v>
      </c>
      <c r="BO22" s="39" t="s">
        <v>168</v>
      </c>
      <c r="BP22" s="39" t="s">
        <v>168</v>
      </c>
      <c r="BQ22" s="39" t="s">
        <v>169</v>
      </c>
      <c r="BR22" s="39" t="s">
        <v>173</v>
      </c>
      <c r="BS22" s="39" t="s">
        <v>168</v>
      </c>
      <c r="BT22" s="39" t="s">
        <v>168</v>
      </c>
      <c r="BU22" s="39" t="s">
        <v>168</v>
      </c>
      <c r="BV22" s="40"/>
      <c r="BW22" s="39" t="s">
        <v>167</v>
      </c>
      <c r="BX22" s="39" t="s">
        <v>168</v>
      </c>
      <c r="BY22" s="39" t="s">
        <v>167</v>
      </c>
      <c r="BZ22" s="39" t="s">
        <v>171</v>
      </c>
      <c r="CA22" s="39" t="s">
        <v>167</v>
      </c>
      <c r="CB22" s="39" t="s">
        <v>167</v>
      </c>
      <c r="CC22" s="39" t="s">
        <v>171</v>
      </c>
      <c r="CD22" s="39" t="s">
        <v>171</v>
      </c>
      <c r="CE22" s="39" t="s">
        <v>167</v>
      </c>
      <c r="CF22" s="39" t="s">
        <v>167</v>
      </c>
      <c r="CG22" s="39" t="s">
        <v>167</v>
      </c>
      <c r="CH22" s="39" t="s">
        <v>167</v>
      </c>
      <c r="CI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39" t="s">
        <v>169</v>
      </c>
      <c r="K23" s="39" t="s">
        <v>173</v>
      </c>
      <c r="L23" s="39" t="s">
        <v>173</v>
      </c>
      <c r="M23" s="39" t="s">
        <v>167</v>
      </c>
      <c r="N23" s="39" t="s">
        <v>173</v>
      </c>
      <c r="O23" s="39" t="s">
        <v>173</v>
      </c>
      <c r="P23" s="39" t="s">
        <v>173</v>
      </c>
      <c r="Q23" s="39" t="s">
        <v>168</v>
      </c>
      <c r="R23" s="39" t="s">
        <v>173</v>
      </c>
      <c r="S23" s="39" t="s">
        <v>173</v>
      </c>
      <c r="T23" s="39" t="s">
        <v>173</v>
      </c>
      <c r="U23" s="39" t="s">
        <v>168</v>
      </c>
      <c r="V23" s="40" t="s">
        <v>231</v>
      </c>
      <c r="W23" s="39" t="s">
        <v>173</v>
      </c>
      <c r="X23" s="39" t="s">
        <v>173</v>
      </c>
      <c r="Y23" s="39" t="s">
        <v>167</v>
      </c>
      <c r="Z23" s="39" t="s">
        <v>173</v>
      </c>
      <c r="AA23" s="39" t="s">
        <v>173</v>
      </c>
      <c r="AB23" s="39" t="s">
        <v>169</v>
      </c>
      <c r="AC23" s="39" t="s">
        <v>168</v>
      </c>
      <c r="AD23" s="39" t="s">
        <v>173</v>
      </c>
      <c r="AE23" s="39" t="s">
        <v>173</v>
      </c>
      <c r="AF23" s="39" t="s">
        <v>168</v>
      </c>
      <c r="AG23" s="39" t="s">
        <v>167</v>
      </c>
      <c r="AH23" s="39" t="s">
        <v>173</v>
      </c>
      <c r="AI23" s="40" t="s">
        <v>232</v>
      </c>
      <c r="AJ23" s="39" t="s">
        <v>169</v>
      </c>
      <c r="AK23" s="39" t="s">
        <v>169</v>
      </c>
      <c r="AL23" s="39" t="s">
        <v>168</v>
      </c>
      <c r="AM23" s="39" t="s">
        <v>171</v>
      </c>
      <c r="AN23" s="39" t="s">
        <v>173</v>
      </c>
      <c r="AO23" s="39" t="s">
        <v>173</v>
      </c>
      <c r="AP23" s="39" t="s">
        <v>168</v>
      </c>
      <c r="AQ23" s="39" t="s">
        <v>171</v>
      </c>
      <c r="AR23" s="39" t="s">
        <v>173</v>
      </c>
      <c r="AS23" s="39" t="s">
        <v>173</v>
      </c>
      <c r="AT23" s="39" t="s">
        <v>167</v>
      </c>
      <c r="AU23" s="39" t="s">
        <v>171</v>
      </c>
      <c r="AV23" s="40" t="s">
        <v>233</v>
      </c>
      <c r="AW23" s="39" t="s">
        <v>173</v>
      </c>
      <c r="AX23" s="39" t="s">
        <v>171</v>
      </c>
      <c r="AY23" s="39" t="s">
        <v>173</v>
      </c>
      <c r="AZ23" s="39" t="s">
        <v>171</v>
      </c>
      <c r="BA23" s="39" t="s">
        <v>173</v>
      </c>
      <c r="BB23" s="39" t="s">
        <v>167</v>
      </c>
      <c r="BC23" s="39" t="s">
        <v>173</v>
      </c>
      <c r="BD23" s="39" t="s">
        <v>167</v>
      </c>
      <c r="BE23" s="39" t="s">
        <v>173</v>
      </c>
      <c r="BF23" s="39" t="s">
        <v>167</v>
      </c>
      <c r="BG23" s="39" t="s">
        <v>173</v>
      </c>
      <c r="BH23" s="39" t="s">
        <v>167</v>
      </c>
      <c r="BI23" s="40"/>
      <c r="BJ23" s="39" t="s">
        <v>173</v>
      </c>
      <c r="BK23" s="39" t="s">
        <v>167</v>
      </c>
      <c r="BL23" s="39" t="s">
        <v>167</v>
      </c>
      <c r="BM23" s="39" t="s">
        <v>169</v>
      </c>
      <c r="BN23" s="39" t="s">
        <v>173</v>
      </c>
      <c r="BO23" s="39" t="s">
        <v>171</v>
      </c>
      <c r="BP23" s="39" t="s">
        <v>167</v>
      </c>
      <c r="BQ23" s="39" t="s">
        <v>168</v>
      </c>
      <c r="BR23" s="39" t="s">
        <v>173</v>
      </c>
      <c r="BS23" s="39" t="s">
        <v>171</v>
      </c>
      <c r="BT23" s="39" t="s">
        <v>167</v>
      </c>
      <c r="BU23" s="39" t="s">
        <v>168</v>
      </c>
      <c r="BV23" s="40"/>
      <c r="BW23" s="39" t="s">
        <v>173</v>
      </c>
      <c r="BX23" s="39" t="s">
        <v>168</v>
      </c>
      <c r="BY23" s="39" t="s">
        <v>169</v>
      </c>
      <c r="BZ23" s="39" t="s">
        <v>167</v>
      </c>
      <c r="CA23" s="39" t="s">
        <v>173</v>
      </c>
      <c r="CB23" s="39" t="s">
        <v>167</v>
      </c>
      <c r="CC23" s="39" t="s">
        <v>168</v>
      </c>
      <c r="CD23" s="39" t="s">
        <v>168</v>
      </c>
      <c r="CE23" s="39" t="s">
        <v>173</v>
      </c>
      <c r="CF23" s="39" t="s">
        <v>171</v>
      </c>
      <c r="CG23" s="39" t="s">
        <v>168</v>
      </c>
      <c r="CH23" s="39" t="s">
        <v>167</v>
      </c>
      <c r="CI23" s="40"/>
    </row>
    <row r="24" ht="15.75" customHeight="1">
      <c r="A24" s="34"/>
      <c r="B24" s="41"/>
      <c r="C24" s="41"/>
      <c r="D24" s="41"/>
      <c r="E24" s="37" t="s">
        <v>234</v>
      </c>
      <c r="F24" s="38" t="s">
        <v>235</v>
      </c>
      <c r="G24" s="38" t="s">
        <v>236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2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2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2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2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2"/>
    </row>
    <row r="25" ht="15.75" customHeight="1">
      <c r="A25" s="43"/>
      <c r="B25" s="43"/>
      <c r="C25" s="43"/>
      <c r="D25" s="44"/>
      <c r="E25" s="43">
        <f>COUNTIF(E2:E23,"Woman")</f>
        <v>8</v>
      </c>
      <c r="F25" s="43">
        <f>COUNTIF(F2:F23,"Yes")</f>
        <v>16</v>
      </c>
      <c r="G25" s="43">
        <f>F25+COUNTIF(G2:G23,"Android")</f>
        <v>21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5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5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5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5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5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5"/>
    </row>
    <row r="26" ht="15.75" customHeight="1">
      <c r="A26" s="43"/>
      <c r="B26" s="43"/>
      <c r="C26" s="43"/>
      <c r="D26" s="43"/>
      <c r="E26" s="43">
        <f t="shared" ref="E26:G26" si="1">22-E25</f>
        <v>14</v>
      </c>
      <c r="F26" s="43">
        <f t="shared" si="1"/>
        <v>6</v>
      </c>
      <c r="G26" s="43">
        <f t="shared" si="1"/>
        <v>1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5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5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5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5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5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5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5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5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5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5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5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5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5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5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5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5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5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5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5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5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5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5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5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5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5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5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5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5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5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5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5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5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5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5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5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5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5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5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5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5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5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5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5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5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5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5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5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5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5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5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5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5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5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5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5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5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5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5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5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5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5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5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5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5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5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5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5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5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5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5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5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5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5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5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5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5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5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5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5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5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5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5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5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5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5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5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5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5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5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5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5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5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5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5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5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5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5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5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5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5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5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5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5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5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5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5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5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5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5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5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5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5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5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5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5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5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5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5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5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5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5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5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5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5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5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5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5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5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5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5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5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5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5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5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5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5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5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5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5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5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5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5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5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5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5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5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5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5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5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5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5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5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5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5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5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5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5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5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5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5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5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5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5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5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5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5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5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5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5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5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5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5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5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5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5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5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5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5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5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5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5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5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5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5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5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5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5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5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5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5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5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5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5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5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5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5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5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5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5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5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5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5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5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5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5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5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5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5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5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5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5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5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5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5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5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5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5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5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5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5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5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5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5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5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5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5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5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5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5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5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5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5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5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5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5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5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5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5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5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5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5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5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5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5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5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5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5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5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5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5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5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5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5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5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5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5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5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5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5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5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5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5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5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5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5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5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5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5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5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5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5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5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5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5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5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5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5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5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5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5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5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5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5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5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5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5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5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5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5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5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5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5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5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5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5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5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5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5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5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5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5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5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5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5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5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5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5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5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5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5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5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5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5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5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5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5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5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5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5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5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5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5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5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5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5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5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5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5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5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5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5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5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5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5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5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5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5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5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5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5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5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5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5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5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5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5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5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5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5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5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5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5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5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5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5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5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5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5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5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5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5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5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5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5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5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5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5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5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5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5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5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5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5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5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5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5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5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5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5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5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5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5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5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5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5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5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5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5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5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5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5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5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5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5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5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5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5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5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5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5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5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5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5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5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5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5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5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5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5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5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5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5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5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5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5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5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5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5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5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5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5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5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5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5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5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5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5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5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5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5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5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5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5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5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5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5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5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5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5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5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5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5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5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5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5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5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5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5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5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5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5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5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5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5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5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5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5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5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5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5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5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5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5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5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5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5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5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5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5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5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5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5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5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5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5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5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5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5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5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5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5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5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5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5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5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5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5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5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5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5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5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5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5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5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5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5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5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5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5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5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5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5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5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5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5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5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5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5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5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5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5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5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5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5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5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5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5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5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5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5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5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5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5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5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5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5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5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5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5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5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5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5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5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5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5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5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5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5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5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5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5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5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5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5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5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5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5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5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5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5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5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5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5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5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5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5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5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5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5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5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5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5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5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5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5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5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5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5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5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5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5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5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5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5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5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5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5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5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5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5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5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5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5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5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5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5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5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5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5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5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5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5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5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5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5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5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5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5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5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5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5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5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5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5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5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5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5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5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5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5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5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5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5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5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5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5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5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5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5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5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5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5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5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5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5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5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5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5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5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5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5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5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5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5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5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5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5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5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5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5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5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5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5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5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5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5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5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5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5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5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5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5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5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5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5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5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5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5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5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5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5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5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5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5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5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5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5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5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5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5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5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5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5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5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5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5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5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5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5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5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5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5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5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5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5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5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5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5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5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5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5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5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5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5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5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5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5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5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5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5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5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5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5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5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5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5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5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5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5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5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5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5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5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5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5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5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5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5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5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5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5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5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5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5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5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5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5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5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5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5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5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5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5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5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5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5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5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5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5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5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5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5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5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5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5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5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5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5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5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5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5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5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5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5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5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5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5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5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5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5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5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5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5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5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5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5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5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5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5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5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5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5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5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5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5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5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5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5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5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5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5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5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5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5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5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5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5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5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5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5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5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5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5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5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5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5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5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5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5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5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5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5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5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5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5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5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5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5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5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5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5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5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5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5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5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5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5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5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5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5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5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5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5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5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5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5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5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5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5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5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5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5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5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5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5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5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5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5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5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5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5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5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5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5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5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5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5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5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5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5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5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5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5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5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5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5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5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5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5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5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5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5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5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5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5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5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5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5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5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5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5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5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5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5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5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5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5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5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5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5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5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5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5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5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5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5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5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5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5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5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5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5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5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5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5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5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5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5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5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5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5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5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5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5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5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5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5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5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5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5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5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5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5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5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5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5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5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5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5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5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5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5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5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5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5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5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5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5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5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5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5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5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5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5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5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5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5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5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5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5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5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5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5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5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5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5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5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5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5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5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5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5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5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5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5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5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5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5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5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5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5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5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5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5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5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5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5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5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5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5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5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5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5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5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5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5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5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5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5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5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5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5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5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5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5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5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5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5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5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5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5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5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5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5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5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5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5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5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5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5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5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5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5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5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5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5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5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5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5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5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5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5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5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5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5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5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5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5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5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5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5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5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5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5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5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5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5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5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5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5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5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5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5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5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5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5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5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5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5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5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5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5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5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5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5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5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5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5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5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5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5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5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5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5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5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5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5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5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5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5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5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5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5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5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5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5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5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5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5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5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5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5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5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5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5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5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5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5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5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5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5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5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5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5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5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5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5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5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5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5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5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5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5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5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5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5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5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5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5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5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5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5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5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5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5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5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5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5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5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5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5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5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5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5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5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5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5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5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5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5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5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5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5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5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5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5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5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5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5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5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5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5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5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5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5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5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5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5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5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5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5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5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5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5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5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5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5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5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5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5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5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5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5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5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5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5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5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5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5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5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5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5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5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5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5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5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5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5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5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5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5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5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5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5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5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5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5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5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5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5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5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5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5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5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5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5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5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5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5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5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5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5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5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5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5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5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5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5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5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5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5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5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5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5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5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5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5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5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5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5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5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5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5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5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5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5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5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5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5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5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5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5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5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5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5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5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5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5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5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5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5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5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5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5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5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5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5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5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5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5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5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5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5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5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5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5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5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5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5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5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5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5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5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5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5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5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5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5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5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5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5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5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5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5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5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5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5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5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5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5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5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5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5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5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5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5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5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5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5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5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5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5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5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5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5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5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5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5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5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5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5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5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5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5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5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5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5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5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5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5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5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5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5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5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5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5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5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5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5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5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5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5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5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5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5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5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5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5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5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5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5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5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5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5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5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5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5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5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5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5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5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5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5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5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5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5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5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5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5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5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5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5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5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5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5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5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5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5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5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5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5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5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5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5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5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5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5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5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5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5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5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5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5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5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5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5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5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5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5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5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5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5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5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5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5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5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5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5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5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5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5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5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5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5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5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5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5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5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5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5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5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5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5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5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5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5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5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5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5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5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5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5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5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5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5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5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5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5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5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5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5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5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5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5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5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5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5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5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5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5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5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5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5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5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5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5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5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5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5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5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5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5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5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5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5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5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5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5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5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5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5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5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5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5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5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5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5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5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5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5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5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5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5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5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5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5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5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5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5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5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5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5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5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5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5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5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5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5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5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5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5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5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5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5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5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5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5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5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5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5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5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5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5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5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5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5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5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5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5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5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5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5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5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5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5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5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5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5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5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5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5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5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5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5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5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5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5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5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5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5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5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5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5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5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5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5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5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5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5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5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5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5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5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5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5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5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5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5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5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5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5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5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5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5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5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5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5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5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5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5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5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5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5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5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5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5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5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5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5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5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5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5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5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5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5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5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5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5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5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5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5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5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5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5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5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5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5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5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5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5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5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5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5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5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5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5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5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5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5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5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5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5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5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5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5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5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5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5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5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5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5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5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5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5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5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5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5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5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5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5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5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5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5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5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5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5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5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5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5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5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5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5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5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5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5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5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5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5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5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5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5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5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5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5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5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5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5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5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5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5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5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5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5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5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5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5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5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5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5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5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5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5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5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5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5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5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5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5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5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5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5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5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5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5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5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5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5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5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5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5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5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5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5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5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5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5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5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5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5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5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5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5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5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5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5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5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5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5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5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5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5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5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5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5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5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5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5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5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5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5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5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5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5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5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5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5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5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5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5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5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5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5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5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5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5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5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5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5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5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5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5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5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5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5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5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5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5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5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5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5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5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5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5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5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5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5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5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5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5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5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5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5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5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5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5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5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5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5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5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5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5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5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5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5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5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5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5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5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5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5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5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5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5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5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5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5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5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5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5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5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5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5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5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5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5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5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5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5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5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5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5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5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5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5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5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5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5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5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5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5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5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5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5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5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5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5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5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5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5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5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5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5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5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5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5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5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5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5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5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5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5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5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5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5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5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5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5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5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5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5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5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5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5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5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5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5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5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5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5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5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5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5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5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5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5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5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5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5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5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5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5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5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5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5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5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5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5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5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5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5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5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5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5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5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5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5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5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5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5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5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5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5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5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5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5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5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5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5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5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5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5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5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5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5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5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5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5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5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5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5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5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5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5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5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5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5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5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5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5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5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5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5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5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5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5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5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5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5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5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5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5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5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5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5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5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5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5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5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5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5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5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5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5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5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5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5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5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5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5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5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5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5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5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5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5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5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5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5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5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5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5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5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5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5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5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5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5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5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5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5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5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5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5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5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5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5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5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5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5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5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5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5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5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5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5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5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5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5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5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5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5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5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5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5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5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5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5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5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5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5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5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5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5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5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5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5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5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5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5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5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5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5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5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5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5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5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5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5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5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5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5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5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5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5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5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5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5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5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5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5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5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5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5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5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5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5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5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5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5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5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5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5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5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5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5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5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5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5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5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5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5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5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5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5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5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5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5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5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5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5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5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5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5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5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5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5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5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5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5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5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5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5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5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5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5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5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5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5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5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5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5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5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5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5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5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5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5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5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5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5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5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5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5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5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5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5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5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5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5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5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5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5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5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5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5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5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5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5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5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5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5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5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5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5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5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5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5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5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5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5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5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5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5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5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5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5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5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5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5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5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5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5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5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5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5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5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5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5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5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5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5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5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5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5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5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5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5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5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5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5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5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5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5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5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5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5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5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5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5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5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5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5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5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5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5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5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5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5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5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5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5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5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5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5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5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5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5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5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5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5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5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5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5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5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5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5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5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5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5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5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5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5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5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5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5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5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5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5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5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5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5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5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5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5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5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5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5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5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5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5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5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5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5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5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5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5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5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5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5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5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5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5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5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5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5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5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5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5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5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5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5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5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5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5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5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5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5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5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5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5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5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5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5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5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5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5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5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5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5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5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5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5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5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5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5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5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5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5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5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5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5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5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5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5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5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5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5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5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5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5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5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5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5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5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5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5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5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5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5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5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5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5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5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5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5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5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5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5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5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5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5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5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5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5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5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5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5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5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5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5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5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5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5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5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5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5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5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5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5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5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5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5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5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5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5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5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5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5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5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5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5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5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5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5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5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5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5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5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5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5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5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5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5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5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5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5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5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5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5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5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5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5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5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5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5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5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5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5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5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5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5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5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5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5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5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5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5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5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5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5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5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5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5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5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5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5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5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5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5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5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5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5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5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5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5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5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5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5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5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5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5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5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5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5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5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5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5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5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5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5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5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5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5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5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5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5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5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5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5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5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5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5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5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5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5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5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5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5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5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5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5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5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5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5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5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5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5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5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5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5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5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5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5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5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5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5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5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5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5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5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5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5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5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5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5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5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5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5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5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5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5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5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5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5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5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5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5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5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5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5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5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5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5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5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5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5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5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5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5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5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5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5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5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5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5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5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5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5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5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5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5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5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5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5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5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5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5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5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5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5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5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5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5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5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5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5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5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5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5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5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5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5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5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5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5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5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5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5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5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5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5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5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5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5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5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5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5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5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5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5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5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5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5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5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5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5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5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5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5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5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5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5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5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5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5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5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5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5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5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5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5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5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5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5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5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5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5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5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5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5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5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5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5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5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5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5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5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5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5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5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5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5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5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5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5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5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5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5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5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5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5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5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5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5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5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5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5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5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5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5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5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5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5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5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5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5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5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5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5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5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5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5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5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5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5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5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5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5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5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5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5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5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5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5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5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5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5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5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5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5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5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5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5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5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5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5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5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5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5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5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5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5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5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5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5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5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5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5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5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5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5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5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5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5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5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5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5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5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5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5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5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5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5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5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5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5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5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5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5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5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5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5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5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5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5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5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5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5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5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5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5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5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5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5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5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5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5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5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5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5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5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5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5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5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5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5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5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5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5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5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5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5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5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5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5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5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5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5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5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5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5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5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5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5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5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5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5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5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5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5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5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5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5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5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5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5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5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5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5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5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5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5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5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5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5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5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5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5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5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5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5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5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5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5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5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5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5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5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5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5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5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5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5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5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5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5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5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5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5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5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5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5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5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5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5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5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5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5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5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5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5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5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5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5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5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5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5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5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5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5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5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5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5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5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5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5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5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5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5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5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5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5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5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5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5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5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5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5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5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5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5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5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5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5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5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5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5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5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5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5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5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5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5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5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5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5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5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5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5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5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5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5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5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5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5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5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5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5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5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5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5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5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5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5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5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5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5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5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5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5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5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5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5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5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5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5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5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5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5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5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5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5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5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5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5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5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5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5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5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5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5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5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5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5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5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5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5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5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5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5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5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5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5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5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5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5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5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5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5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5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5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5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5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5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5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5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5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5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5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5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5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5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5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5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5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5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5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5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5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5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5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5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5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5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5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5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5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5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5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5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5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5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5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5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5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5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5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5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5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5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5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5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5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5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5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5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5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5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5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5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5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5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5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5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5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5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5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5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5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5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5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5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5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5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5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5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5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5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5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5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5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5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5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5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5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5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5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5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5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5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5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5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5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5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5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5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5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5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5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5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5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5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5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5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5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5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5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5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5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5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5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5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5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5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5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5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5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5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5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5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5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5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5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5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5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5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5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5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5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5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5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5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5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5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5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5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5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5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5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5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5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5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5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5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5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5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5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5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5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5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5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5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5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5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5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5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5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5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5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5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5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5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5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5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5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5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5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5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5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5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5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5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5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5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5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5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5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5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5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5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5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5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5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5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5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5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5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5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5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5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5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5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5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5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5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5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5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5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5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5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5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5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5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5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5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5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5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5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5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5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5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5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5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5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5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5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5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5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5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5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5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5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5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5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5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5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5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5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5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5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5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5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5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5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5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5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5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5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5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5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5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5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5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5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5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5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5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5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5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5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5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5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5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5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5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5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5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5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5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5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5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5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5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5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5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5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5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5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5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5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5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5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5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5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5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5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5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5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5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5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5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5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5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5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5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5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5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5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5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5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5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5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5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5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5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5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5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5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5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5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5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5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5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5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5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5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5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5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5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5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5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5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5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5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5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5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5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5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5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5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5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5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5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5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5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5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5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5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5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5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5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5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5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5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5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5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5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5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5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5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5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5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5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5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5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5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5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5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5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5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5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5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5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5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5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5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5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5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5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5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5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5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5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5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5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5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5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5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5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5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5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5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5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5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5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5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5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5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5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5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5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5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5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5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5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5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5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5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5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5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5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5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5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5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5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5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5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5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5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5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5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5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5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5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5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5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5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5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5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5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5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5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5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5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5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5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5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5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5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5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5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5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5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5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5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5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5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5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5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5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5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5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5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5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5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5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5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5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5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5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5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5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5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5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5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5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5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5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5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5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5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5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5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5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5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5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5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5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5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5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5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5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5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5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5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5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5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5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5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5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5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5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5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5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5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5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5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5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5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5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5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5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5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5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5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5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5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5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5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5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5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5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5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5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5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5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5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5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5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5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5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5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5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5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5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5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5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5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5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5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5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5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5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5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5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5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5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5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5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5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5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5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5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5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5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5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5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5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5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5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5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5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5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5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5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5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5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5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5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5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5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5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5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5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5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5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5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5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5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5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5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5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5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5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5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5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5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5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5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5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5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5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5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5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5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5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5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5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5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5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5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5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5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5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5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5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5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5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5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5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5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5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5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5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5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5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5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5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5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5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5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5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5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5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5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5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5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5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5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5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5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5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5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5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5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5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5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5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5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5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5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5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5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5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5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5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5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5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5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5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5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5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5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5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5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5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5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5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5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5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5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5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5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5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5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5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5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5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5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5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5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5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5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5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5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5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5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5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5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5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5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5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5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5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5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5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5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5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5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5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5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5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5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5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5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5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5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5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5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5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5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5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5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5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5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5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5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5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5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5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5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5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5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5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5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5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5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5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5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5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5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5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5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5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5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5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5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5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5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5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5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5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5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5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5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5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5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5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5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5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5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5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5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5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5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5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5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5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5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5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5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5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5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5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5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5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5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5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5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5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5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5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5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5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5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5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5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5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5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5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5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5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5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5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5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5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5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5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5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5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5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5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5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5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5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5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5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5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5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5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5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5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5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5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5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5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5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5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5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5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5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5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5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5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5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5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5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5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5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5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5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5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5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5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5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5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5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5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5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5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5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5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5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5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5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5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5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5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5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5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5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5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5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5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5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5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5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5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5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5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5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5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5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5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5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5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5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5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5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5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5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5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5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5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5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5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5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5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5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5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5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5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5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5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5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5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5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5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5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5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5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5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5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5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5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5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5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5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5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5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5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5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5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5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5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5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5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5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5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5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5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5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5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5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5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5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5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5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5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5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5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5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5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5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5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5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5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5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5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5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5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5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5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5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5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5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5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5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5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5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5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5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5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5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5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5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5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5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5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5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5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5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5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5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5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5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5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5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5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5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5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5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5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5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5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5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5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5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5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5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5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5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5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5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5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5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5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5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5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5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5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5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5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5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5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5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5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5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5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5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5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5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5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5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5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5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5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5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5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5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5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5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5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5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5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5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5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5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5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5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5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5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5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5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5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5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5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5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5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5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5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5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5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5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5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5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5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5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5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5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5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5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5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5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5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5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5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5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5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5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5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5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5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5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5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5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5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5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5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5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5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5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5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5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5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5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5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5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5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5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5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5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5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5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5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5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5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5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5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5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5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5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5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5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5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5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5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5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5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5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5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5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5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5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5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5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5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5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5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5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5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5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5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5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5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5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5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5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5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5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5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5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5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5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5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5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5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5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5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5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5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5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5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5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5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5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5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5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5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5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5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5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5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5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5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5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5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5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5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5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5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5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5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5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5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5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5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5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5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5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5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5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5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5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5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5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5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5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5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5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5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5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5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5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5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5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5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5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5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5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5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5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5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5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5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5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5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5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5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5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5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5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5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5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5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5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5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5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5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5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5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5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5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5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5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5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5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5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5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5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5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5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5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5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5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5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5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5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5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5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5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5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5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5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5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5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5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5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5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5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5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5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5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5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5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5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5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5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5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5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5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5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5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5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5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5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5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5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5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5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5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5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5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5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5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5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5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5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5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5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5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5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5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5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5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5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5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5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5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5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5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5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5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5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5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5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5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5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5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5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5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5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5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5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5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5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5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5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5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5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5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5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5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5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5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5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5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5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5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5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5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5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5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5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5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5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5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5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5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5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5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5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5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5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5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5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5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5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5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5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5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5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5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5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5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5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5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5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5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5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5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5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5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5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5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5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5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5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5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5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5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5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5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5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5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5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5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5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5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5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5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5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5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5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5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5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5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5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5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5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5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5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5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5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5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5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5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5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5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5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5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5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5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5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5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5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5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5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5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5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5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5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5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5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5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5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5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5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5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5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5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5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5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5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5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5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5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5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5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5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5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5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5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5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5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5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5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5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5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5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5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5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5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5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5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5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5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5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5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5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5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5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5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5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5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5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5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5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5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5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5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5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5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5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5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5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5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5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5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5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5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5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5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5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5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5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5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5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5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5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5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5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5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5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5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5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5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5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5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5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5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5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5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5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5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5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5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5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5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5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5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5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5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5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5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5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5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5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5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5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5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5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5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5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5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5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5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5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5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5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5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5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5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5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5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5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5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5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5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5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5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5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5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5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5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5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5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5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5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5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5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5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5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5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5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5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5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5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5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5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5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5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5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5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5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5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5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5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5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5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5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5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5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5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5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5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5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5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5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5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5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5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5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5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5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5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5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5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5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5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5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5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5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5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5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5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5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5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5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5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5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5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5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5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5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5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5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5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5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5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5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5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5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5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5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5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5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5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5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5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5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5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5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5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5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5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5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5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5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5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5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5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5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5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5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5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5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5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5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5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5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5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5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5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5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5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5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5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5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5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5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5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5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5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5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5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5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5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5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5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5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5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5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5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5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5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5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5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5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5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5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5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5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5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5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5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5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5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5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5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5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5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5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5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5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5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5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5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5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5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5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5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5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5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5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5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5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5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5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5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5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5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5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5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5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5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5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5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5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5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5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5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5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5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5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5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5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5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5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5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5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5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5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5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5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5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5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5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5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5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5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5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5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5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5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5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5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5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5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5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5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5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5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5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5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5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5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5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5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5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5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5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5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5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5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5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5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5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5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5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5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5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5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5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5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5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5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5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5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5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5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5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5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5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5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5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5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5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5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5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5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5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5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5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5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5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5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5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5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5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5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5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5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5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5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5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5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5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5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5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5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5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5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5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5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5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5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5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5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5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5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5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5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5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5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5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5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5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5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5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5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5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5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5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5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5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5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5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5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5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5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5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5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5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5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5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5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5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5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5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5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5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5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5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5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5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5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5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5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5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5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5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5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5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5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5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5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5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5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5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5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5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5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5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5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5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5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5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5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5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5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5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5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5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5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5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5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5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5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5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5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5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5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5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5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5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5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5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5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5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5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5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5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5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5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5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5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5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5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5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5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5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5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5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5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5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5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5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5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5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5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5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5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5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5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5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5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5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5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5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5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5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5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5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5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5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5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5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5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5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5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5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5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5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5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5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5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5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5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5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5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5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5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5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5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5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5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5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5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5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5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5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5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5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5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5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5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5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5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5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5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5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5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5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5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5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5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5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5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5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5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5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5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5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5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5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5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5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5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5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5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5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5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5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5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5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5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5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5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5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5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5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5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5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5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5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5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5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5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5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5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5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5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5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5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5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5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5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5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5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5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5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5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5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5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5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5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5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5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5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5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5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5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5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5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5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5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5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5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5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5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5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5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5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5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5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5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5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5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5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5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5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5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5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5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5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5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5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5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5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5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5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5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5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5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5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5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5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5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5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5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5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5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5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5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5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5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5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5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5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5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5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5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5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5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5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5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5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5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5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5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5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5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5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5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5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5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5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5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5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5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5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5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5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5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5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5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5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5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5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5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5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5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5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5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5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5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5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5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5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5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5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5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5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5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5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5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5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5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5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5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5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5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5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5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5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5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5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5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5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5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5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5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5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5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5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5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5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5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5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5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5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5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5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5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5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5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5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5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5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5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5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5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5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5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5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5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5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5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5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5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5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5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5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5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5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5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5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5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5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5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5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5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5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5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5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5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5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5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5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5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5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5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5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5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5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5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5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5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5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5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5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5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5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5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5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5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5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5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5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5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5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5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5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5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5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5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5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5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5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5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5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5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5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5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5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5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5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5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5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5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5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5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5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5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5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5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5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5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5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5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5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5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5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5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5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5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5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5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5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5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5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5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5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5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5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5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5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5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5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5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5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5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5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5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5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5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5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5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5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5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5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5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5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5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5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5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5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5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5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5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5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5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5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5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5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5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5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5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5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5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5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5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5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5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5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5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5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5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5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5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5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5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5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5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5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5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5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5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5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5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5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5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5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5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5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5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5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5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5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5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5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5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5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5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5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5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5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5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5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5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5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5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5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5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5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5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5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5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5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5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5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5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5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5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5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5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5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5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5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5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5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5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5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5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5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5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5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5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5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5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5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5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5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5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5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5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5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5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5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5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5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5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5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5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5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5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5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5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5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5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5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5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5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5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5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5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5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5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5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5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5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5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5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5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5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5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5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5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5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5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5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5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5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5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5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5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5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5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5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5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5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5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5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5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5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5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5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5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5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5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5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5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5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5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5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5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5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5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5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5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5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5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5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5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5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5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5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5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5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5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5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5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5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5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5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5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5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5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5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5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5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5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5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5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5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5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5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5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5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5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5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5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5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5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5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5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5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5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5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5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5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5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5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5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5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5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5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5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5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5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5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5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5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5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5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5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5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5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5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5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5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5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5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5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5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5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5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5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5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5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5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5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5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5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5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5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5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5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5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5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5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5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5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5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5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5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5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5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5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5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5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5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5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5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5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5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5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5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5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5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5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5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5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5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5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5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5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5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5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5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5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5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5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5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5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5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5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5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5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5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5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5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5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5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5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5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5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5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5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5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5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5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5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5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5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5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5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5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5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5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5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5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5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5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5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5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5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5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5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5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5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5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5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5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5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5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5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5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5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5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5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5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5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5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5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5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5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5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5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5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5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5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5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5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5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5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5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5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5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5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5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5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5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5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5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5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5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5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5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5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5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5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5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5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5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5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5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5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5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5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5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5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5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5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5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5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5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5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5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5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5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5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5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5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5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5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5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5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5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5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5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5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5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5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5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5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5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5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5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5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5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5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5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5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5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5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5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5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5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5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5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5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5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5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5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5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5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5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5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5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5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5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5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5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5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5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5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5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5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5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5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5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5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5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5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5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5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5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5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5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5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5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5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5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5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5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5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5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5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5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5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5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5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5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5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5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5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5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5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5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5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5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5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5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5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5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5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5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5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5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5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5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5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5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5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5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5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5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5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5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5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5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5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5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5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5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5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5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5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5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5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5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5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5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5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5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5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5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5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5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5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5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5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5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5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5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5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5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5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5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5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5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5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5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5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5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5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5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5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5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5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5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5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5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5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5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5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5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5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5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5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5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5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5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5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5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5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5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5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5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5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5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5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5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5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5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5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5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5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5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5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5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5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5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5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5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5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5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5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5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5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5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5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5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5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5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5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5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5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5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5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5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5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5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5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5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5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5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5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5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5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5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5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5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5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5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5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5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5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5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5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5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5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5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5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5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5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5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5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5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5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5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5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5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5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5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5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5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5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5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5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5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5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5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5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5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5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5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5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5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5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5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5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5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5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5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5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5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5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5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5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5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5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5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5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5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5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5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5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5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5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5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5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5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5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5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5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5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5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5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5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5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5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5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5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5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5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5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5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5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5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5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5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5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5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5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5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5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5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5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5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5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5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5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5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5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5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5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5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5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5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5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5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5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5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5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5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5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5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5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5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5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5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5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5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5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5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5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5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5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5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5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5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5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5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5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5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5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5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5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5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5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5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5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5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5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5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5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5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5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5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5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5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5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5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5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5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5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5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5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5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5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5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5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5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5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5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5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5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5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5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5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5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5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5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5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5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5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5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5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5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5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5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5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5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5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5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5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5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5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5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5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5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5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5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5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5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5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5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5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5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5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5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5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5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5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5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5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5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5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5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5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5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5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5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5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5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5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5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5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5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5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5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5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5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5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5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5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5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5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5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5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5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5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5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5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5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5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5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5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5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5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5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5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5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5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5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5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5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5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5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5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5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5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5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5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5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5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5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5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5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5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5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5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5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5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5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5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5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5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5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5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5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5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5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5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5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5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5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5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5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5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5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5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5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5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5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5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5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5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5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5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5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5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5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5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5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5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5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5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5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5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5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5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5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5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5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5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5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5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5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5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5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5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5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5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5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5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5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5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5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5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5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5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5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5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5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5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5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5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5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5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5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5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5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5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5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5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29.75"/>
    <col customWidth="1" min="3" max="3" width="23.25"/>
    <col customWidth="1" min="4" max="4" width="25.75"/>
    <col customWidth="1" min="6" max="6" width="21.63"/>
  </cols>
  <sheetData>
    <row r="1">
      <c r="B1" s="1" t="s">
        <v>0</v>
      </c>
      <c r="C1" s="2" t="s">
        <v>1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B2" s="6" t="s">
        <v>2</v>
      </c>
      <c r="C2" s="7" t="s">
        <v>3</v>
      </c>
      <c r="D2" s="7" t="s">
        <v>4</v>
      </c>
      <c r="E2" s="3" t="s">
        <v>5</v>
      </c>
      <c r="F2" s="4" t="s">
        <v>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7</v>
      </c>
      <c r="B3" s="9"/>
      <c r="C3" s="9"/>
      <c r="D3" s="9"/>
      <c r="E3" s="10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8</v>
      </c>
      <c r="B4" s="13" t="s">
        <v>9</v>
      </c>
      <c r="C4" s="13" t="s">
        <v>10</v>
      </c>
      <c r="D4" s="13" t="s">
        <v>11</v>
      </c>
      <c r="E4" s="14" t="s">
        <v>12</v>
      </c>
      <c r="F4" s="15" t="s">
        <v>13</v>
      </c>
    </row>
    <row r="5">
      <c r="A5" s="12" t="s">
        <v>14</v>
      </c>
      <c r="B5" s="13" t="s">
        <v>15</v>
      </c>
      <c r="C5" s="13" t="s">
        <v>10</v>
      </c>
      <c r="D5" s="16" t="s">
        <v>16</v>
      </c>
      <c r="E5" s="14" t="s">
        <v>17</v>
      </c>
      <c r="F5" s="15" t="s">
        <v>18</v>
      </c>
    </row>
    <row r="6">
      <c r="A6" s="17" t="s">
        <v>19</v>
      </c>
      <c r="B6" s="18" t="s">
        <v>20</v>
      </c>
      <c r="C6" s="18" t="s">
        <v>21</v>
      </c>
      <c r="D6" s="19" t="s">
        <v>22</v>
      </c>
      <c r="E6" s="20" t="s">
        <v>23</v>
      </c>
      <c r="F6" s="21" t="s">
        <v>24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8" t="s">
        <v>25</v>
      </c>
      <c r="B7" s="23"/>
      <c r="C7" s="23"/>
      <c r="D7" s="24"/>
      <c r="E7" s="25"/>
      <c r="F7" s="26"/>
    </row>
    <row r="8">
      <c r="A8" s="12" t="s">
        <v>8</v>
      </c>
      <c r="B8" s="13" t="s">
        <v>26</v>
      </c>
      <c r="C8" s="13" t="s">
        <v>27</v>
      </c>
      <c r="D8" s="27" t="s">
        <v>28</v>
      </c>
      <c r="E8" s="14" t="s">
        <v>12</v>
      </c>
      <c r="F8" s="15" t="s">
        <v>29</v>
      </c>
    </row>
    <row r="9">
      <c r="A9" s="12" t="s">
        <v>14</v>
      </c>
      <c r="B9" s="13" t="s">
        <v>30</v>
      </c>
      <c r="C9" s="13" t="s">
        <v>10</v>
      </c>
      <c r="D9" s="16" t="s">
        <v>31</v>
      </c>
      <c r="E9" s="14" t="s">
        <v>17</v>
      </c>
      <c r="F9" s="15">
        <v>4.0</v>
      </c>
    </row>
    <row r="10">
      <c r="A10" s="17" t="s">
        <v>19</v>
      </c>
      <c r="B10" s="18" t="s">
        <v>32</v>
      </c>
      <c r="C10" s="18" t="s">
        <v>33</v>
      </c>
      <c r="D10" s="18" t="s">
        <v>34</v>
      </c>
      <c r="E10" s="20" t="s">
        <v>23</v>
      </c>
      <c r="F10" s="21" t="s">
        <v>35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8" t="s">
        <v>36</v>
      </c>
      <c r="B11" s="23"/>
      <c r="C11" s="23"/>
      <c r="D11" s="23"/>
      <c r="E11" s="25"/>
      <c r="F11" s="26"/>
    </row>
    <row r="12">
      <c r="A12" s="12" t="s">
        <v>8</v>
      </c>
      <c r="B12" s="13" t="s">
        <v>37</v>
      </c>
      <c r="C12" s="13" t="s">
        <v>38</v>
      </c>
      <c r="D12" s="27" t="s">
        <v>39</v>
      </c>
      <c r="E12" s="14" t="s">
        <v>12</v>
      </c>
      <c r="F12" s="15" t="s">
        <v>13</v>
      </c>
    </row>
    <row r="13">
      <c r="A13" s="12" t="s">
        <v>14</v>
      </c>
      <c r="B13" s="13" t="s">
        <v>40</v>
      </c>
      <c r="C13" s="13" t="s">
        <v>10</v>
      </c>
      <c r="D13" s="27" t="s">
        <v>41</v>
      </c>
      <c r="E13" s="14" t="s">
        <v>17</v>
      </c>
      <c r="F13" s="15" t="s">
        <v>24</v>
      </c>
    </row>
    <row r="14">
      <c r="A14" s="17" t="s">
        <v>19</v>
      </c>
      <c r="B14" s="18" t="s">
        <v>20</v>
      </c>
      <c r="C14" s="18" t="s">
        <v>42</v>
      </c>
      <c r="D14" s="19" t="s">
        <v>43</v>
      </c>
      <c r="E14" s="20" t="s">
        <v>23</v>
      </c>
      <c r="F14" s="21" t="s">
        <v>44</v>
      </c>
      <c r="G14" s="28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8" t="s">
        <v>45</v>
      </c>
      <c r="B15" s="23"/>
      <c r="C15" s="23"/>
      <c r="D15" s="23"/>
      <c r="E15" s="25"/>
      <c r="F15" s="26"/>
    </row>
    <row r="16">
      <c r="A16" s="12" t="s">
        <v>8</v>
      </c>
      <c r="B16" s="13" t="s">
        <v>46</v>
      </c>
      <c r="C16" s="13" t="s">
        <v>10</v>
      </c>
      <c r="D16" s="13" t="s">
        <v>47</v>
      </c>
      <c r="E16" s="14" t="s">
        <v>12</v>
      </c>
      <c r="F16" s="15" t="s">
        <v>48</v>
      </c>
    </row>
    <row r="17">
      <c r="A17" s="12" t="s">
        <v>14</v>
      </c>
      <c r="B17" s="13" t="s">
        <v>49</v>
      </c>
      <c r="C17" s="13" t="s">
        <v>50</v>
      </c>
      <c r="D17" s="13" t="s">
        <v>51</v>
      </c>
      <c r="E17" s="14" t="s">
        <v>17</v>
      </c>
      <c r="F17" s="15" t="s">
        <v>18</v>
      </c>
    </row>
    <row r="18">
      <c r="A18" s="17" t="s">
        <v>19</v>
      </c>
      <c r="B18" s="18" t="s">
        <v>20</v>
      </c>
      <c r="C18" s="18" t="s">
        <v>33</v>
      </c>
      <c r="D18" s="18" t="s">
        <v>52</v>
      </c>
      <c r="E18" s="20" t="s">
        <v>23</v>
      </c>
      <c r="F18" s="21" t="s">
        <v>24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8" t="s">
        <v>53</v>
      </c>
      <c r="B19" s="23"/>
      <c r="C19" s="23"/>
      <c r="D19" s="23"/>
      <c r="E19" s="25"/>
      <c r="F19" s="26"/>
    </row>
    <row r="20">
      <c r="A20" s="12" t="s">
        <v>8</v>
      </c>
      <c r="B20" s="13" t="s">
        <v>54</v>
      </c>
      <c r="C20" s="13" t="s">
        <v>55</v>
      </c>
      <c r="D20" s="13" t="s">
        <v>56</v>
      </c>
      <c r="E20" s="14" t="s">
        <v>12</v>
      </c>
      <c r="F20" s="15" t="s">
        <v>57</v>
      </c>
    </row>
    <row r="21">
      <c r="A21" s="12" t="s">
        <v>14</v>
      </c>
      <c r="B21" s="29" t="s">
        <v>58</v>
      </c>
      <c r="C21" s="13" t="s">
        <v>59</v>
      </c>
      <c r="D21" s="13" t="s">
        <v>60</v>
      </c>
      <c r="E21" s="14" t="s">
        <v>17</v>
      </c>
      <c r="F21" s="15">
        <v>50.0</v>
      </c>
    </row>
    <row r="22">
      <c r="A22" s="17" t="s">
        <v>19</v>
      </c>
      <c r="B22" s="18" t="s">
        <v>61</v>
      </c>
      <c r="C22" s="18" t="s">
        <v>62</v>
      </c>
      <c r="D22" s="18" t="s">
        <v>63</v>
      </c>
      <c r="E22" s="20" t="s">
        <v>23</v>
      </c>
      <c r="F22" s="21" t="s">
        <v>64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8" t="s">
        <v>65</v>
      </c>
      <c r="B23" s="23"/>
      <c r="C23" s="23"/>
      <c r="D23" s="23"/>
      <c r="E23" s="25"/>
      <c r="F23" s="26"/>
    </row>
    <row r="24">
      <c r="A24" s="12" t="s">
        <v>8</v>
      </c>
      <c r="B24" s="13" t="s">
        <v>66</v>
      </c>
      <c r="C24" s="13" t="s">
        <v>67</v>
      </c>
      <c r="D24" s="13" t="s">
        <v>68</v>
      </c>
      <c r="E24" s="14" t="s">
        <v>12</v>
      </c>
      <c r="F24" s="15" t="s">
        <v>69</v>
      </c>
    </row>
    <row r="25">
      <c r="A25" s="12" t="s">
        <v>14</v>
      </c>
      <c r="B25" s="13" t="s">
        <v>70</v>
      </c>
      <c r="C25" s="13" t="s">
        <v>10</v>
      </c>
      <c r="D25" s="13" t="s">
        <v>71</v>
      </c>
      <c r="E25" s="14" t="s">
        <v>17</v>
      </c>
      <c r="F25" s="15">
        <v>100.0</v>
      </c>
    </row>
    <row r="26">
      <c r="A26" s="12" t="s">
        <v>19</v>
      </c>
      <c r="B26" s="13" t="s">
        <v>20</v>
      </c>
      <c r="C26" s="13" t="s">
        <v>33</v>
      </c>
      <c r="D26" s="13" t="s">
        <v>72</v>
      </c>
      <c r="E26" s="14" t="s">
        <v>23</v>
      </c>
      <c r="F26" s="15" t="s">
        <v>73</v>
      </c>
    </row>
    <row r="27">
      <c r="A27" s="30"/>
      <c r="E27" s="31"/>
    </row>
    <row r="28">
      <c r="A28" s="30"/>
      <c r="E28" s="31"/>
    </row>
    <row r="29">
      <c r="A29" s="30"/>
      <c r="E29" s="31"/>
    </row>
    <row r="30">
      <c r="A30" s="30"/>
      <c r="E30" s="31"/>
    </row>
    <row r="31">
      <c r="A31" s="30"/>
      <c r="E31" s="31"/>
    </row>
    <row r="32">
      <c r="A32" s="30"/>
      <c r="E32" s="31"/>
    </row>
    <row r="33">
      <c r="A33" s="30"/>
      <c r="E33" s="31"/>
    </row>
    <row r="34">
      <c r="A34" s="30"/>
      <c r="E34" s="31"/>
    </row>
    <row r="35">
      <c r="A35" s="30"/>
      <c r="E35" s="31"/>
    </row>
    <row r="36">
      <c r="A36" s="30"/>
      <c r="E36" s="31"/>
    </row>
    <row r="37">
      <c r="A37" s="30"/>
      <c r="E37" s="31"/>
    </row>
    <row r="38">
      <c r="A38" s="30"/>
      <c r="E38" s="31"/>
    </row>
    <row r="39">
      <c r="A39" s="30"/>
      <c r="E39" s="31"/>
    </row>
    <row r="40">
      <c r="A40" s="30"/>
      <c r="E40" s="31"/>
    </row>
    <row r="41">
      <c r="A41" s="30"/>
      <c r="E41" s="31"/>
    </row>
    <row r="42">
      <c r="A42" s="30"/>
      <c r="E42" s="31"/>
    </row>
    <row r="43">
      <c r="A43" s="30"/>
      <c r="E43" s="31"/>
    </row>
    <row r="44">
      <c r="A44" s="30"/>
      <c r="E44" s="31"/>
    </row>
    <row r="45">
      <c r="A45" s="30"/>
      <c r="E45" s="31"/>
    </row>
    <row r="46">
      <c r="A46" s="30"/>
      <c r="E46" s="31"/>
    </row>
    <row r="47">
      <c r="A47" s="30"/>
      <c r="E47" s="31"/>
    </row>
    <row r="48">
      <c r="A48" s="30"/>
      <c r="E48" s="31"/>
    </row>
    <row r="49">
      <c r="A49" s="30"/>
      <c r="E49" s="31"/>
    </row>
    <row r="50">
      <c r="A50" s="30"/>
      <c r="E50" s="31"/>
    </row>
    <row r="51">
      <c r="A51" s="30"/>
      <c r="E51" s="31"/>
    </row>
    <row r="52">
      <c r="A52" s="30"/>
      <c r="E52" s="31"/>
    </row>
    <row r="53">
      <c r="A53" s="30"/>
      <c r="E53" s="31"/>
    </row>
    <row r="54">
      <c r="A54" s="30"/>
      <c r="E54" s="31"/>
    </row>
    <row r="55">
      <c r="A55" s="30"/>
      <c r="E55" s="31"/>
    </row>
    <row r="56">
      <c r="A56" s="30"/>
      <c r="E56" s="31"/>
    </row>
    <row r="57">
      <c r="A57" s="30"/>
      <c r="E57" s="31"/>
    </row>
    <row r="58">
      <c r="A58" s="30"/>
      <c r="E58" s="31"/>
    </row>
    <row r="59">
      <c r="A59" s="30"/>
      <c r="E59" s="31"/>
    </row>
    <row r="60">
      <c r="A60" s="30"/>
      <c r="E60" s="31"/>
    </row>
    <row r="61">
      <c r="A61" s="30"/>
      <c r="E61" s="31"/>
    </row>
    <row r="62">
      <c r="A62" s="30"/>
      <c r="E62" s="31"/>
    </row>
    <row r="63">
      <c r="A63" s="30"/>
      <c r="E63" s="31"/>
    </row>
    <row r="64">
      <c r="A64" s="30"/>
      <c r="E64" s="31"/>
    </row>
    <row r="65">
      <c r="A65" s="30"/>
      <c r="E65" s="31"/>
    </row>
    <row r="66">
      <c r="A66" s="30"/>
      <c r="E66" s="31"/>
    </row>
    <row r="67">
      <c r="A67" s="30"/>
      <c r="E67" s="31"/>
    </row>
    <row r="68">
      <c r="A68" s="30"/>
      <c r="E68" s="31"/>
    </row>
    <row r="69">
      <c r="A69" s="30"/>
      <c r="E69" s="31"/>
    </row>
    <row r="70">
      <c r="A70" s="30"/>
      <c r="E70" s="31"/>
    </row>
    <row r="71">
      <c r="A71" s="30"/>
      <c r="E71" s="31"/>
    </row>
    <row r="72">
      <c r="A72" s="30"/>
      <c r="E72" s="31"/>
    </row>
    <row r="73">
      <c r="A73" s="30"/>
      <c r="E73" s="31"/>
    </row>
    <row r="74">
      <c r="A74" s="30"/>
      <c r="E74" s="31"/>
    </row>
    <row r="75">
      <c r="A75" s="30"/>
      <c r="E75" s="31"/>
    </row>
    <row r="76">
      <c r="A76" s="30"/>
      <c r="E76" s="31"/>
    </row>
    <row r="77">
      <c r="A77" s="30"/>
      <c r="E77" s="31"/>
    </row>
    <row r="78">
      <c r="A78" s="30"/>
      <c r="E78" s="31"/>
    </row>
    <row r="79">
      <c r="A79" s="30"/>
      <c r="E79" s="31"/>
    </row>
    <row r="80">
      <c r="A80" s="30"/>
      <c r="E80" s="31"/>
    </row>
    <row r="81">
      <c r="A81" s="30"/>
      <c r="E81" s="31"/>
    </row>
    <row r="82">
      <c r="A82" s="30"/>
      <c r="E82" s="31"/>
    </row>
    <row r="83">
      <c r="A83" s="30"/>
      <c r="E83" s="31"/>
    </row>
    <row r="84">
      <c r="A84" s="30"/>
      <c r="E84" s="31"/>
    </row>
    <row r="85">
      <c r="A85" s="30"/>
      <c r="E85" s="31"/>
    </row>
    <row r="86">
      <c r="A86" s="30"/>
      <c r="E86" s="31"/>
    </row>
    <row r="87">
      <c r="A87" s="30"/>
      <c r="E87" s="31"/>
    </row>
    <row r="88">
      <c r="A88" s="30"/>
      <c r="E88" s="31"/>
    </row>
    <row r="89">
      <c r="A89" s="30"/>
      <c r="E89" s="31"/>
    </row>
    <row r="90">
      <c r="A90" s="30"/>
      <c r="E90" s="31"/>
    </row>
    <row r="91">
      <c r="A91" s="30"/>
      <c r="E91" s="31"/>
    </row>
    <row r="92">
      <c r="A92" s="30"/>
      <c r="E92" s="31"/>
    </row>
    <row r="93">
      <c r="A93" s="30"/>
      <c r="E93" s="31"/>
    </row>
    <row r="94">
      <c r="A94" s="30"/>
      <c r="E94" s="31"/>
    </row>
    <row r="95">
      <c r="A95" s="30"/>
      <c r="E95" s="31"/>
    </row>
    <row r="96">
      <c r="A96" s="30"/>
      <c r="E96" s="31"/>
    </row>
    <row r="97">
      <c r="A97" s="30"/>
      <c r="E97" s="31"/>
    </row>
    <row r="98">
      <c r="A98" s="30"/>
      <c r="E98" s="31"/>
    </row>
    <row r="99">
      <c r="A99" s="30"/>
      <c r="E99" s="31"/>
    </row>
    <row r="100">
      <c r="A100" s="30"/>
      <c r="E100" s="31"/>
    </row>
    <row r="101">
      <c r="A101" s="30"/>
      <c r="E101" s="31"/>
    </row>
    <row r="102">
      <c r="A102" s="30"/>
      <c r="E102" s="31"/>
    </row>
    <row r="103">
      <c r="A103" s="30"/>
      <c r="E103" s="31"/>
    </row>
    <row r="104">
      <c r="A104" s="30"/>
      <c r="E104" s="31"/>
    </row>
    <row r="105">
      <c r="A105" s="30"/>
      <c r="E105" s="31"/>
    </row>
    <row r="106">
      <c r="A106" s="30"/>
      <c r="E106" s="31"/>
    </row>
    <row r="107">
      <c r="A107" s="30"/>
      <c r="E107" s="31"/>
    </row>
    <row r="108">
      <c r="A108" s="30"/>
      <c r="E108" s="31"/>
    </row>
    <row r="109">
      <c r="A109" s="30"/>
      <c r="E109" s="31"/>
    </row>
    <row r="110">
      <c r="A110" s="30"/>
      <c r="E110" s="31"/>
    </row>
    <row r="111">
      <c r="A111" s="30"/>
      <c r="E111" s="31"/>
    </row>
    <row r="112">
      <c r="A112" s="30"/>
      <c r="E112" s="31"/>
    </row>
    <row r="113">
      <c r="A113" s="30"/>
      <c r="E113" s="31"/>
    </row>
    <row r="114">
      <c r="A114" s="30"/>
      <c r="E114" s="31"/>
    </row>
    <row r="115">
      <c r="A115" s="30"/>
      <c r="E115" s="31"/>
    </row>
    <row r="116">
      <c r="A116" s="30"/>
      <c r="E116" s="31"/>
    </row>
    <row r="117">
      <c r="A117" s="30"/>
      <c r="E117" s="31"/>
    </row>
    <row r="118">
      <c r="A118" s="30"/>
      <c r="E118" s="31"/>
    </row>
    <row r="119">
      <c r="A119" s="30"/>
      <c r="E119" s="31"/>
    </row>
    <row r="120">
      <c r="A120" s="30"/>
      <c r="E120" s="31"/>
    </row>
    <row r="121">
      <c r="A121" s="30"/>
      <c r="E121" s="31"/>
    </row>
    <row r="122">
      <c r="A122" s="30"/>
      <c r="E122" s="31"/>
    </row>
    <row r="123">
      <c r="A123" s="30"/>
      <c r="E123" s="31"/>
    </row>
    <row r="124">
      <c r="A124" s="30"/>
      <c r="E124" s="31"/>
    </row>
    <row r="125">
      <c r="A125" s="30"/>
      <c r="E125" s="31"/>
    </row>
    <row r="126">
      <c r="A126" s="30"/>
      <c r="E126" s="31"/>
    </row>
    <row r="127">
      <c r="A127" s="30"/>
      <c r="E127" s="31"/>
    </row>
    <row r="128">
      <c r="A128" s="30"/>
      <c r="E128" s="31"/>
    </row>
    <row r="129">
      <c r="A129" s="30"/>
      <c r="E129" s="31"/>
    </row>
    <row r="130">
      <c r="A130" s="30"/>
      <c r="E130" s="31"/>
    </row>
    <row r="131">
      <c r="A131" s="30"/>
      <c r="E131" s="31"/>
    </row>
    <row r="132">
      <c r="A132" s="30"/>
      <c r="E132" s="31"/>
    </row>
    <row r="133">
      <c r="A133" s="30"/>
      <c r="E133" s="31"/>
    </row>
    <row r="134">
      <c r="A134" s="30"/>
      <c r="E134" s="31"/>
    </row>
    <row r="135">
      <c r="A135" s="30"/>
      <c r="E135" s="31"/>
    </row>
    <row r="136">
      <c r="A136" s="30"/>
      <c r="E136" s="31"/>
    </row>
    <row r="137">
      <c r="A137" s="30"/>
      <c r="E137" s="31"/>
    </row>
    <row r="138">
      <c r="A138" s="30"/>
      <c r="E138" s="31"/>
    </row>
    <row r="139">
      <c r="A139" s="30"/>
      <c r="E139" s="31"/>
    </row>
    <row r="140">
      <c r="A140" s="30"/>
      <c r="E140" s="31"/>
    </row>
    <row r="141">
      <c r="A141" s="30"/>
      <c r="E141" s="31"/>
    </row>
    <row r="142">
      <c r="A142" s="30"/>
      <c r="E142" s="31"/>
    </row>
    <row r="143">
      <c r="A143" s="30"/>
      <c r="E143" s="31"/>
    </row>
    <row r="144">
      <c r="A144" s="30"/>
      <c r="E144" s="31"/>
    </row>
    <row r="145">
      <c r="A145" s="30"/>
      <c r="E145" s="31"/>
    </row>
    <row r="146">
      <c r="A146" s="30"/>
      <c r="E146" s="31"/>
    </row>
    <row r="147">
      <c r="A147" s="30"/>
      <c r="E147" s="31"/>
    </row>
    <row r="148">
      <c r="A148" s="30"/>
      <c r="E148" s="31"/>
    </row>
    <row r="149">
      <c r="A149" s="30"/>
      <c r="E149" s="31"/>
    </row>
    <row r="150">
      <c r="A150" s="30"/>
      <c r="E150" s="31"/>
    </row>
    <row r="151">
      <c r="A151" s="30"/>
      <c r="E151" s="31"/>
    </row>
    <row r="152">
      <c r="A152" s="30"/>
      <c r="E152" s="31"/>
    </row>
    <row r="153">
      <c r="A153" s="30"/>
      <c r="E153" s="31"/>
    </row>
    <row r="154">
      <c r="A154" s="30"/>
      <c r="E154" s="31"/>
    </row>
    <row r="155">
      <c r="A155" s="30"/>
      <c r="E155" s="31"/>
    </row>
    <row r="156">
      <c r="A156" s="30"/>
      <c r="E156" s="31"/>
    </row>
    <row r="157">
      <c r="A157" s="30"/>
      <c r="E157" s="31"/>
    </row>
    <row r="158">
      <c r="A158" s="30"/>
      <c r="E158" s="31"/>
    </row>
    <row r="159">
      <c r="A159" s="30"/>
      <c r="E159" s="31"/>
    </row>
    <row r="160">
      <c r="A160" s="30"/>
      <c r="E160" s="31"/>
    </row>
    <row r="161">
      <c r="A161" s="30"/>
      <c r="E161" s="31"/>
    </row>
    <row r="162">
      <c r="A162" s="30"/>
      <c r="E162" s="31"/>
    </row>
    <row r="163">
      <c r="A163" s="30"/>
      <c r="E163" s="31"/>
    </row>
    <row r="164">
      <c r="A164" s="30"/>
      <c r="E164" s="31"/>
    </row>
    <row r="165">
      <c r="A165" s="30"/>
      <c r="E165" s="31"/>
    </row>
    <row r="166">
      <c r="A166" s="30"/>
      <c r="E166" s="31"/>
    </row>
    <row r="167">
      <c r="A167" s="30"/>
      <c r="E167" s="31"/>
    </row>
    <row r="168">
      <c r="A168" s="30"/>
      <c r="E168" s="31"/>
    </row>
    <row r="169">
      <c r="A169" s="30"/>
      <c r="E169" s="31"/>
    </row>
    <row r="170">
      <c r="A170" s="30"/>
      <c r="E170" s="31"/>
    </row>
    <row r="171">
      <c r="A171" s="30"/>
      <c r="E171" s="31"/>
    </row>
    <row r="172">
      <c r="A172" s="30"/>
      <c r="E172" s="31"/>
    </row>
    <row r="173">
      <c r="A173" s="30"/>
      <c r="E173" s="31"/>
    </row>
    <row r="174">
      <c r="A174" s="30"/>
      <c r="E174" s="31"/>
    </row>
    <row r="175">
      <c r="A175" s="30"/>
      <c r="E175" s="31"/>
    </row>
    <row r="176">
      <c r="A176" s="30"/>
      <c r="E176" s="31"/>
    </row>
    <row r="177">
      <c r="A177" s="30"/>
      <c r="E177" s="31"/>
    </row>
    <row r="178">
      <c r="A178" s="30"/>
      <c r="E178" s="31"/>
    </row>
    <row r="179">
      <c r="A179" s="30"/>
      <c r="E179" s="31"/>
    </row>
    <row r="180">
      <c r="A180" s="30"/>
      <c r="E180" s="31"/>
    </row>
    <row r="181">
      <c r="A181" s="30"/>
      <c r="E181" s="31"/>
    </row>
    <row r="182">
      <c r="A182" s="30"/>
      <c r="E182" s="31"/>
    </row>
    <row r="183">
      <c r="A183" s="30"/>
      <c r="E183" s="31"/>
    </row>
    <row r="184">
      <c r="A184" s="30"/>
      <c r="E184" s="31"/>
    </row>
    <row r="185">
      <c r="A185" s="30"/>
      <c r="E185" s="31"/>
    </row>
    <row r="186">
      <c r="A186" s="30"/>
      <c r="E186" s="31"/>
    </row>
    <row r="187">
      <c r="A187" s="30"/>
      <c r="E187" s="31"/>
    </row>
    <row r="188">
      <c r="A188" s="30"/>
      <c r="E188" s="31"/>
    </row>
    <row r="189">
      <c r="A189" s="30"/>
      <c r="E189" s="31"/>
    </row>
    <row r="190">
      <c r="A190" s="30"/>
      <c r="E190" s="31"/>
    </row>
    <row r="191">
      <c r="A191" s="30"/>
      <c r="E191" s="31"/>
    </row>
    <row r="192">
      <c r="A192" s="30"/>
      <c r="E192" s="31"/>
    </row>
    <row r="193">
      <c r="A193" s="30"/>
      <c r="E193" s="31"/>
    </row>
    <row r="194">
      <c r="A194" s="30"/>
      <c r="E194" s="31"/>
    </row>
    <row r="195">
      <c r="A195" s="30"/>
      <c r="E195" s="31"/>
    </row>
    <row r="196">
      <c r="A196" s="30"/>
      <c r="E196" s="31"/>
    </row>
    <row r="197">
      <c r="A197" s="30"/>
      <c r="E197" s="31"/>
    </row>
    <row r="198">
      <c r="A198" s="30"/>
      <c r="E198" s="31"/>
    </row>
    <row r="199">
      <c r="A199" s="30"/>
      <c r="E199" s="31"/>
    </row>
    <row r="200">
      <c r="A200" s="30"/>
      <c r="E200" s="31"/>
    </row>
    <row r="201">
      <c r="A201" s="30"/>
      <c r="E201" s="31"/>
    </row>
    <row r="202">
      <c r="A202" s="30"/>
      <c r="E202" s="31"/>
    </row>
    <row r="203">
      <c r="A203" s="30"/>
      <c r="E203" s="31"/>
    </row>
    <row r="204">
      <c r="A204" s="30"/>
      <c r="E204" s="31"/>
    </row>
    <row r="205">
      <c r="A205" s="30"/>
      <c r="E205" s="31"/>
    </row>
    <row r="206">
      <c r="A206" s="30"/>
      <c r="E206" s="31"/>
    </row>
    <row r="207">
      <c r="A207" s="30"/>
      <c r="E207" s="31"/>
    </row>
    <row r="208">
      <c r="A208" s="30"/>
      <c r="E208" s="31"/>
    </row>
    <row r="209">
      <c r="A209" s="30"/>
      <c r="E209" s="31"/>
    </row>
    <row r="210">
      <c r="A210" s="30"/>
      <c r="E210" s="31"/>
    </row>
    <row r="211">
      <c r="A211" s="30"/>
      <c r="E211" s="31"/>
    </row>
    <row r="212">
      <c r="A212" s="30"/>
      <c r="E212" s="31"/>
    </row>
    <row r="213">
      <c r="A213" s="30"/>
      <c r="E213" s="31"/>
    </row>
    <row r="214">
      <c r="A214" s="30"/>
      <c r="E214" s="31"/>
    </row>
    <row r="215">
      <c r="A215" s="30"/>
      <c r="E215" s="31"/>
    </row>
    <row r="216">
      <c r="A216" s="30"/>
      <c r="E216" s="31"/>
    </row>
    <row r="217">
      <c r="A217" s="30"/>
      <c r="E217" s="31"/>
    </row>
    <row r="218">
      <c r="A218" s="30"/>
      <c r="E218" s="31"/>
    </row>
    <row r="219">
      <c r="A219" s="30"/>
      <c r="E219" s="31"/>
    </row>
    <row r="220">
      <c r="A220" s="30"/>
      <c r="E220" s="31"/>
    </row>
    <row r="221">
      <c r="A221" s="30"/>
      <c r="E221" s="31"/>
    </row>
    <row r="222">
      <c r="A222" s="30"/>
      <c r="E222" s="31"/>
    </row>
    <row r="223">
      <c r="A223" s="30"/>
      <c r="E223" s="31"/>
    </row>
    <row r="224">
      <c r="A224" s="30"/>
      <c r="E224" s="31"/>
    </row>
    <row r="225">
      <c r="A225" s="30"/>
      <c r="E225" s="31"/>
    </row>
    <row r="226">
      <c r="A226" s="30"/>
      <c r="E226" s="31"/>
    </row>
    <row r="227">
      <c r="A227" s="30"/>
      <c r="E227" s="31"/>
    </row>
    <row r="228">
      <c r="A228" s="30"/>
      <c r="E228" s="31"/>
    </row>
    <row r="229">
      <c r="A229" s="30"/>
      <c r="E229" s="31"/>
    </row>
    <row r="230">
      <c r="A230" s="30"/>
      <c r="E230" s="31"/>
    </row>
    <row r="231">
      <c r="A231" s="30"/>
      <c r="E231" s="31"/>
    </row>
    <row r="232">
      <c r="A232" s="30"/>
      <c r="E232" s="31"/>
    </row>
    <row r="233">
      <c r="A233" s="30"/>
      <c r="E233" s="31"/>
    </row>
    <row r="234">
      <c r="A234" s="30"/>
      <c r="E234" s="31"/>
    </row>
    <row r="235">
      <c r="A235" s="30"/>
      <c r="E235" s="31"/>
    </row>
    <row r="236">
      <c r="A236" s="30"/>
      <c r="E236" s="31"/>
    </row>
    <row r="237">
      <c r="A237" s="30"/>
      <c r="E237" s="31"/>
    </row>
    <row r="238">
      <c r="A238" s="30"/>
      <c r="E238" s="31"/>
    </row>
    <row r="239">
      <c r="A239" s="30"/>
      <c r="E239" s="31"/>
    </row>
    <row r="240">
      <c r="A240" s="30"/>
      <c r="E240" s="31"/>
    </row>
    <row r="241">
      <c r="A241" s="30"/>
      <c r="E241" s="31"/>
    </row>
    <row r="242">
      <c r="A242" s="30"/>
      <c r="E242" s="31"/>
    </row>
    <row r="243">
      <c r="A243" s="30"/>
      <c r="E243" s="31"/>
    </row>
    <row r="244">
      <c r="A244" s="30"/>
      <c r="E244" s="31"/>
    </row>
    <row r="245">
      <c r="A245" s="30"/>
      <c r="E245" s="31"/>
    </row>
    <row r="246">
      <c r="A246" s="30"/>
      <c r="E246" s="31"/>
    </row>
    <row r="247">
      <c r="A247" s="30"/>
      <c r="E247" s="31"/>
    </row>
    <row r="248">
      <c r="A248" s="30"/>
      <c r="E248" s="31"/>
    </row>
    <row r="249">
      <c r="A249" s="30"/>
      <c r="E249" s="31"/>
    </row>
    <row r="250">
      <c r="A250" s="30"/>
      <c r="E250" s="31"/>
    </row>
    <row r="251">
      <c r="A251" s="30"/>
      <c r="E251" s="31"/>
    </row>
    <row r="252">
      <c r="A252" s="30"/>
      <c r="E252" s="31"/>
    </row>
    <row r="253">
      <c r="A253" s="30"/>
      <c r="E253" s="31"/>
    </row>
    <row r="254">
      <c r="A254" s="30"/>
      <c r="E254" s="31"/>
    </row>
    <row r="255">
      <c r="A255" s="30"/>
      <c r="E255" s="31"/>
    </row>
    <row r="256">
      <c r="A256" s="30"/>
      <c r="E256" s="31"/>
    </row>
    <row r="257">
      <c r="A257" s="30"/>
      <c r="E257" s="31"/>
    </row>
    <row r="258">
      <c r="A258" s="30"/>
      <c r="E258" s="31"/>
    </row>
    <row r="259">
      <c r="A259" s="30"/>
      <c r="E259" s="31"/>
    </row>
    <row r="260">
      <c r="A260" s="30"/>
      <c r="E260" s="31"/>
    </row>
    <row r="261">
      <c r="A261" s="30"/>
      <c r="E261" s="31"/>
    </row>
    <row r="262">
      <c r="A262" s="30"/>
      <c r="E262" s="31"/>
    </row>
    <row r="263">
      <c r="A263" s="30"/>
      <c r="E263" s="31"/>
    </row>
    <row r="264">
      <c r="A264" s="30"/>
      <c r="E264" s="31"/>
    </row>
    <row r="265">
      <c r="A265" s="30"/>
      <c r="E265" s="31"/>
    </row>
    <row r="266">
      <c r="A266" s="30"/>
      <c r="E266" s="31"/>
    </row>
    <row r="267">
      <c r="A267" s="30"/>
      <c r="E267" s="31"/>
    </row>
    <row r="268">
      <c r="A268" s="30"/>
      <c r="E268" s="31"/>
    </row>
    <row r="269">
      <c r="A269" s="30"/>
      <c r="E269" s="31"/>
    </row>
    <row r="270">
      <c r="A270" s="30"/>
      <c r="E270" s="31"/>
    </row>
    <row r="271">
      <c r="A271" s="30"/>
      <c r="E271" s="31"/>
    </row>
    <row r="272">
      <c r="A272" s="30"/>
      <c r="E272" s="31"/>
    </row>
    <row r="273">
      <c r="A273" s="30"/>
      <c r="E273" s="31"/>
    </row>
    <row r="274">
      <c r="A274" s="30"/>
      <c r="E274" s="31"/>
    </row>
    <row r="275">
      <c r="A275" s="30"/>
      <c r="E275" s="31"/>
    </row>
    <row r="276">
      <c r="A276" s="30"/>
      <c r="E276" s="31"/>
    </row>
    <row r="277">
      <c r="A277" s="30"/>
      <c r="E277" s="31"/>
    </row>
    <row r="278">
      <c r="A278" s="30"/>
      <c r="E278" s="31"/>
    </row>
    <row r="279">
      <c r="A279" s="30"/>
      <c r="E279" s="31"/>
    </row>
    <row r="280">
      <c r="A280" s="30"/>
      <c r="E280" s="31"/>
    </row>
    <row r="281">
      <c r="A281" s="30"/>
      <c r="E281" s="31"/>
    </row>
    <row r="282">
      <c r="A282" s="30"/>
      <c r="E282" s="31"/>
    </row>
    <row r="283">
      <c r="A283" s="30"/>
      <c r="E283" s="31"/>
    </row>
    <row r="284">
      <c r="A284" s="30"/>
      <c r="E284" s="31"/>
    </row>
    <row r="285">
      <c r="A285" s="30"/>
      <c r="E285" s="31"/>
    </row>
    <row r="286">
      <c r="A286" s="30"/>
      <c r="E286" s="31"/>
    </row>
    <row r="287">
      <c r="A287" s="30"/>
      <c r="E287" s="31"/>
    </row>
    <row r="288">
      <c r="A288" s="30"/>
      <c r="E288" s="31"/>
    </row>
    <row r="289">
      <c r="A289" s="30"/>
      <c r="E289" s="31"/>
    </row>
    <row r="290">
      <c r="A290" s="30"/>
      <c r="E290" s="31"/>
    </row>
    <row r="291">
      <c r="A291" s="30"/>
      <c r="E291" s="31"/>
    </row>
    <row r="292">
      <c r="A292" s="30"/>
      <c r="E292" s="31"/>
    </row>
    <row r="293">
      <c r="A293" s="30"/>
      <c r="E293" s="31"/>
    </row>
    <row r="294">
      <c r="A294" s="30"/>
      <c r="E294" s="31"/>
    </row>
    <row r="295">
      <c r="A295" s="30"/>
      <c r="E295" s="31"/>
    </row>
    <row r="296">
      <c r="A296" s="30"/>
      <c r="E296" s="31"/>
    </row>
    <row r="297">
      <c r="A297" s="30"/>
      <c r="E297" s="31"/>
    </row>
    <row r="298">
      <c r="A298" s="30"/>
      <c r="E298" s="31"/>
    </row>
    <row r="299">
      <c r="A299" s="30"/>
      <c r="E299" s="31"/>
    </row>
    <row r="300">
      <c r="A300" s="30"/>
      <c r="E300" s="31"/>
    </row>
    <row r="301">
      <c r="A301" s="30"/>
      <c r="E301" s="31"/>
    </row>
    <row r="302">
      <c r="A302" s="30"/>
      <c r="E302" s="31"/>
    </row>
    <row r="303">
      <c r="A303" s="30"/>
      <c r="E303" s="31"/>
    </row>
    <row r="304">
      <c r="A304" s="30"/>
      <c r="E304" s="31"/>
    </row>
    <row r="305">
      <c r="A305" s="30"/>
      <c r="E305" s="31"/>
    </row>
    <row r="306">
      <c r="A306" s="30"/>
      <c r="E306" s="31"/>
    </row>
    <row r="307">
      <c r="A307" s="30"/>
      <c r="E307" s="31"/>
    </row>
    <row r="308">
      <c r="A308" s="30"/>
      <c r="E308" s="31"/>
    </row>
    <row r="309">
      <c r="A309" s="30"/>
      <c r="E309" s="31"/>
    </row>
    <row r="310">
      <c r="A310" s="30"/>
      <c r="E310" s="31"/>
    </row>
    <row r="311">
      <c r="A311" s="30"/>
      <c r="E311" s="31"/>
    </row>
    <row r="312">
      <c r="A312" s="30"/>
      <c r="E312" s="31"/>
    </row>
    <row r="313">
      <c r="A313" s="30"/>
      <c r="E313" s="31"/>
    </row>
    <row r="314">
      <c r="A314" s="30"/>
      <c r="E314" s="31"/>
    </row>
    <row r="315">
      <c r="A315" s="30"/>
      <c r="E315" s="31"/>
    </row>
    <row r="316">
      <c r="A316" s="30"/>
      <c r="E316" s="31"/>
    </row>
    <row r="317">
      <c r="A317" s="30"/>
      <c r="E317" s="31"/>
    </row>
    <row r="318">
      <c r="A318" s="30"/>
      <c r="E318" s="31"/>
    </row>
    <row r="319">
      <c r="A319" s="30"/>
      <c r="E319" s="31"/>
    </row>
    <row r="320">
      <c r="A320" s="30"/>
      <c r="E320" s="31"/>
    </row>
    <row r="321">
      <c r="A321" s="30"/>
      <c r="E321" s="31"/>
    </row>
    <row r="322">
      <c r="A322" s="30"/>
      <c r="E322" s="31"/>
    </row>
    <row r="323">
      <c r="A323" s="30"/>
      <c r="E323" s="31"/>
    </row>
    <row r="324">
      <c r="A324" s="30"/>
      <c r="E324" s="31"/>
    </row>
    <row r="325">
      <c r="A325" s="30"/>
      <c r="E325" s="31"/>
    </row>
    <row r="326">
      <c r="A326" s="30"/>
      <c r="E326" s="31"/>
    </row>
    <row r="327">
      <c r="A327" s="30"/>
      <c r="E327" s="31"/>
    </row>
    <row r="328">
      <c r="A328" s="30"/>
      <c r="E328" s="31"/>
    </row>
    <row r="329">
      <c r="A329" s="30"/>
      <c r="E329" s="31"/>
    </row>
    <row r="330">
      <c r="A330" s="30"/>
      <c r="E330" s="31"/>
    </row>
    <row r="331">
      <c r="A331" s="30"/>
      <c r="E331" s="31"/>
    </row>
    <row r="332">
      <c r="A332" s="30"/>
      <c r="E332" s="31"/>
    </row>
    <row r="333">
      <c r="A333" s="30"/>
      <c r="E333" s="31"/>
    </row>
    <row r="334">
      <c r="A334" s="30"/>
      <c r="E334" s="31"/>
    </row>
    <row r="335">
      <c r="A335" s="30"/>
      <c r="E335" s="31"/>
    </row>
    <row r="336">
      <c r="A336" s="30"/>
      <c r="E336" s="31"/>
    </row>
    <row r="337">
      <c r="A337" s="30"/>
      <c r="E337" s="31"/>
    </row>
    <row r="338">
      <c r="A338" s="30"/>
      <c r="E338" s="31"/>
    </row>
    <row r="339">
      <c r="A339" s="30"/>
      <c r="E339" s="31"/>
    </row>
    <row r="340">
      <c r="A340" s="30"/>
      <c r="E340" s="31"/>
    </row>
    <row r="341">
      <c r="A341" s="30"/>
      <c r="E341" s="31"/>
    </row>
    <row r="342">
      <c r="A342" s="30"/>
      <c r="E342" s="31"/>
    </row>
    <row r="343">
      <c r="A343" s="30"/>
      <c r="E343" s="31"/>
    </row>
    <row r="344">
      <c r="A344" s="30"/>
      <c r="E344" s="31"/>
    </row>
    <row r="345">
      <c r="A345" s="30"/>
      <c r="E345" s="31"/>
    </row>
    <row r="346">
      <c r="A346" s="30"/>
      <c r="E346" s="31"/>
    </row>
    <row r="347">
      <c r="A347" s="30"/>
      <c r="E347" s="31"/>
    </row>
    <row r="348">
      <c r="A348" s="30"/>
      <c r="E348" s="31"/>
    </row>
    <row r="349">
      <c r="A349" s="30"/>
      <c r="E349" s="31"/>
    </row>
    <row r="350">
      <c r="A350" s="30"/>
      <c r="E350" s="31"/>
    </row>
    <row r="351">
      <c r="A351" s="30"/>
      <c r="E351" s="31"/>
    </row>
    <row r="352">
      <c r="A352" s="30"/>
      <c r="E352" s="31"/>
    </row>
    <row r="353">
      <c r="A353" s="30"/>
      <c r="E353" s="31"/>
    </row>
    <row r="354">
      <c r="A354" s="30"/>
      <c r="E354" s="31"/>
    </row>
    <row r="355">
      <c r="A355" s="30"/>
      <c r="E355" s="31"/>
    </row>
    <row r="356">
      <c r="A356" s="30"/>
      <c r="E356" s="31"/>
    </row>
    <row r="357">
      <c r="A357" s="30"/>
      <c r="E357" s="31"/>
    </row>
    <row r="358">
      <c r="A358" s="30"/>
      <c r="E358" s="31"/>
    </row>
    <row r="359">
      <c r="A359" s="30"/>
      <c r="E359" s="31"/>
    </row>
    <row r="360">
      <c r="A360" s="30"/>
      <c r="E360" s="31"/>
    </row>
    <row r="361">
      <c r="A361" s="30"/>
      <c r="E361" s="31"/>
    </row>
    <row r="362">
      <c r="A362" s="30"/>
      <c r="E362" s="31"/>
    </row>
    <row r="363">
      <c r="A363" s="30"/>
      <c r="E363" s="31"/>
    </row>
    <row r="364">
      <c r="A364" s="30"/>
      <c r="E364" s="31"/>
    </row>
    <row r="365">
      <c r="A365" s="30"/>
      <c r="E365" s="31"/>
    </row>
    <row r="366">
      <c r="A366" s="30"/>
      <c r="E366" s="31"/>
    </row>
    <row r="367">
      <c r="A367" s="30"/>
      <c r="E367" s="31"/>
    </row>
    <row r="368">
      <c r="A368" s="30"/>
      <c r="E368" s="31"/>
    </row>
    <row r="369">
      <c r="A369" s="30"/>
      <c r="E369" s="31"/>
    </row>
    <row r="370">
      <c r="A370" s="30"/>
      <c r="E370" s="31"/>
    </row>
    <row r="371">
      <c r="A371" s="30"/>
      <c r="E371" s="31"/>
    </row>
    <row r="372">
      <c r="A372" s="30"/>
      <c r="E372" s="31"/>
    </row>
    <row r="373">
      <c r="A373" s="30"/>
      <c r="E373" s="31"/>
    </row>
    <row r="374">
      <c r="A374" s="30"/>
      <c r="E374" s="31"/>
    </row>
    <row r="375">
      <c r="A375" s="30"/>
      <c r="E375" s="31"/>
    </row>
    <row r="376">
      <c r="A376" s="30"/>
      <c r="E376" s="31"/>
    </row>
    <row r="377">
      <c r="A377" s="30"/>
      <c r="E377" s="31"/>
    </row>
    <row r="378">
      <c r="A378" s="30"/>
      <c r="E378" s="31"/>
    </row>
    <row r="379">
      <c r="A379" s="30"/>
      <c r="E379" s="31"/>
    </row>
    <row r="380">
      <c r="A380" s="30"/>
      <c r="E380" s="31"/>
    </row>
    <row r="381">
      <c r="A381" s="30"/>
      <c r="E381" s="31"/>
    </row>
    <row r="382">
      <c r="A382" s="30"/>
      <c r="E382" s="31"/>
    </row>
    <row r="383">
      <c r="A383" s="30"/>
      <c r="E383" s="31"/>
    </row>
    <row r="384">
      <c r="A384" s="30"/>
      <c r="E384" s="31"/>
    </row>
    <row r="385">
      <c r="A385" s="30"/>
      <c r="E385" s="31"/>
    </row>
    <row r="386">
      <c r="A386" s="30"/>
      <c r="E386" s="31"/>
    </row>
    <row r="387">
      <c r="A387" s="30"/>
      <c r="E387" s="31"/>
    </row>
    <row r="388">
      <c r="A388" s="30"/>
      <c r="E388" s="31"/>
    </row>
    <row r="389">
      <c r="A389" s="30"/>
      <c r="E389" s="31"/>
    </row>
    <row r="390">
      <c r="A390" s="30"/>
      <c r="E390" s="31"/>
    </row>
    <row r="391">
      <c r="A391" s="30"/>
      <c r="E391" s="31"/>
    </row>
    <row r="392">
      <c r="A392" s="30"/>
      <c r="E392" s="31"/>
    </row>
    <row r="393">
      <c r="A393" s="30"/>
      <c r="E393" s="31"/>
    </row>
    <row r="394">
      <c r="A394" s="30"/>
      <c r="E394" s="31"/>
    </row>
    <row r="395">
      <c r="A395" s="30"/>
      <c r="E395" s="31"/>
    </row>
    <row r="396">
      <c r="A396" s="30"/>
      <c r="E396" s="31"/>
    </row>
    <row r="397">
      <c r="A397" s="30"/>
      <c r="E397" s="31"/>
    </row>
    <row r="398">
      <c r="A398" s="30"/>
      <c r="E398" s="31"/>
    </row>
    <row r="399">
      <c r="A399" s="30"/>
      <c r="E399" s="31"/>
    </row>
    <row r="400">
      <c r="A400" s="30"/>
      <c r="E400" s="31"/>
    </row>
    <row r="401">
      <c r="A401" s="30"/>
      <c r="E401" s="31"/>
    </row>
    <row r="402">
      <c r="A402" s="30"/>
      <c r="E402" s="31"/>
    </row>
    <row r="403">
      <c r="A403" s="30"/>
      <c r="E403" s="31"/>
    </row>
    <row r="404">
      <c r="A404" s="30"/>
      <c r="E404" s="31"/>
    </row>
    <row r="405">
      <c r="A405" s="30"/>
      <c r="E405" s="31"/>
    </row>
    <row r="406">
      <c r="A406" s="30"/>
      <c r="E406" s="31"/>
    </row>
    <row r="407">
      <c r="A407" s="30"/>
      <c r="E407" s="31"/>
    </row>
    <row r="408">
      <c r="A408" s="30"/>
      <c r="E408" s="31"/>
    </row>
    <row r="409">
      <c r="A409" s="30"/>
      <c r="E409" s="31"/>
    </row>
    <row r="410">
      <c r="A410" s="30"/>
      <c r="E410" s="31"/>
    </row>
    <row r="411">
      <c r="A411" s="30"/>
      <c r="E411" s="31"/>
    </row>
    <row r="412">
      <c r="A412" s="30"/>
      <c r="E412" s="31"/>
    </row>
    <row r="413">
      <c r="A413" s="30"/>
      <c r="E413" s="31"/>
    </row>
    <row r="414">
      <c r="A414" s="30"/>
      <c r="E414" s="31"/>
    </row>
    <row r="415">
      <c r="A415" s="30"/>
      <c r="E415" s="31"/>
    </row>
    <row r="416">
      <c r="A416" s="30"/>
      <c r="E416" s="31"/>
    </row>
    <row r="417">
      <c r="A417" s="30"/>
      <c r="E417" s="31"/>
    </row>
    <row r="418">
      <c r="A418" s="30"/>
      <c r="E418" s="31"/>
    </row>
    <row r="419">
      <c r="A419" s="30"/>
      <c r="E419" s="31"/>
    </row>
    <row r="420">
      <c r="A420" s="30"/>
      <c r="E420" s="31"/>
    </row>
    <row r="421">
      <c r="A421" s="30"/>
      <c r="E421" s="31"/>
    </row>
    <row r="422">
      <c r="A422" s="30"/>
      <c r="E422" s="31"/>
    </row>
    <row r="423">
      <c r="A423" s="30"/>
      <c r="E423" s="31"/>
    </row>
    <row r="424">
      <c r="A424" s="30"/>
      <c r="E424" s="31"/>
    </row>
    <row r="425">
      <c r="A425" s="30"/>
      <c r="E425" s="31"/>
    </row>
    <row r="426">
      <c r="A426" s="30"/>
      <c r="E426" s="31"/>
    </row>
    <row r="427">
      <c r="A427" s="30"/>
      <c r="E427" s="31"/>
    </row>
    <row r="428">
      <c r="A428" s="30"/>
      <c r="E428" s="31"/>
    </row>
    <row r="429">
      <c r="A429" s="30"/>
      <c r="E429" s="31"/>
    </row>
    <row r="430">
      <c r="A430" s="30"/>
      <c r="E430" s="31"/>
    </row>
    <row r="431">
      <c r="A431" s="30"/>
      <c r="E431" s="31"/>
    </row>
    <row r="432">
      <c r="A432" s="30"/>
      <c r="E432" s="31"/>
    </row>
    <row r="433">
      <c r="A433" s="30"/>
      <c r="E433" s="31"/>
    </row>
    <row r="434">
      <c r="A434" s="30"/>
      <c r="E434" s="31"/>
    </row>
    <row r="435">
      <c r="A435" s="30"/>
      <c r="E435" s="31"/>
    </row>
    <row r="436">
      <c r="A436" s="30"/>
      <c r="E436" s="31"/>
    </row>
    <row r="437">
      <c r="A437" s="30"/>
      <c r="E437" s="31"/>
    </row>
    <row r="438">
      <c r="A438" s="30"/>
      <c r="E438" s="31"/>
    </row>
    <row r="439">
      <c r="A439" s="30"/>
      <c r="E439" s="31"/>
    </row>
    <row r="440">
      <c r="A440" s="30"/>
      <c r="E440" s="31"/>
    </row>
    <row r="441">
      <c r="A441" s="30"/>
      <c r="E441" s="31"/>
    </row>
    <row r="442">
      <c r="A442" s="30"/>
      <c r="E442" s="31"/>
    </row>
    <row r="443">
      <c r="A443" s="30"/>
      <c r="E443" s="31"/>
    </row>
    <row r="444">
      <c r="A444" s="30"/>
      <c r="E444" s="31"/>
    </row>
    <row r="445">
      <c r="A445" s="30"/>
      <c r="E445" s="31"/>
    </row>
    <row r="446">
      <c r="A446" s="30"/>
      <c r="E446" s="31"/>
    </row>
    <row r="447">
      <c r="A447" s="30"/>
      <c r="E447" s="31"/>
    </row>
    <row r="448">
      <c r="A448" s="30"/>
      <c r="E448" s="31"/>
    </row>
    <row r="449">
      <c r="A449" s="30"/>
      <c r="E449" s="31"/>
    </row>
    <row r="450">
      <c r="A450" s="30"/>
      <c r="E450" s="31"/>
    </row>
    <row r="451">
      <c r="A451" s="30"/>
      <c r="E451" s="31"/>
    </row>
    <row r="452">
      <c r="A452" s="30"/>
      <c r="E452" s="31"/>
    </row>
    <row r="453">
      <c r="A453" s="30"/>
      <c r="E453" s="31"/>
    </row>
    <row r="454">
      <c r="A454" s="30"/>
      <c r="E454" s="31"/>
    </row>
    <row r="455">
      <c r="A455" s="30"/>
      <c r="E455" s="31"/>
    </row>
    <row r="456">
      <c r="A456" s="30"/>
      <c r="E456" s="31"/>
    </row>
    <row r="457">
      <c r="A457" s="30"/>
      <c r="E457" s="31"/>
    </row>
    <row r="458">
      <c r="A458" s="30"/>
      <c r="E458" s="31"/>
    </row>
    <row r="459">
      <c r="A459" s="30"/>
      <c r="E459" s="31"/>
    </row>
    <row r="460">
      <c r="A460" s="30"/>
      <c r="E460" s="31"/>
    </row>
    <row r="461">
      <c r="A461" s="30"/>
      <c r="E461" s="31"/>
    </row>
    <row r="462">
      <c r="A462" s="30"/>
      <c r="E462" s="31"/>
    </row>
    <row r="463">
      <c r="A463" s="30"/>
      <c r="E463" s="31"/>
    </row>
    <row r="464">
      <c r="A464" s="30"/>
      <c r="E464" s="31"/>
    </row>
    <row r="465">
      <c r="A465" s="30"/>
      <c r="E465" s="31"/>
    </row>
    <row r="466">
      <c r="A466" s="30"/>
      <c r="E466" s="31"/>
    </row>
    <row r="467">
      <c r="A467" s="30"/>
      <c r="E467" s="31"/>
    </row>
    <row r="468">
      <c r="A468" s="30"/>
      <c r="E468" s="31"/>
    </row>
    <row r="469">
      <c r="A469" s="30"/>
      <c r="E469" s="31"/>
    </row>
    <row r="470">
      <c r="A470" s="30"/>
      <c r="E470" s="31"/>
    </row>
    <row r="471">
      <c r="A471" s="30"/>
      <c r="E471" s="31"/>
    </row>
    <row r="472">
      <c r="A472" s="30"/>
      <c r="E472" s="31"/>
    </row>
    <row r="473">
      <c r="A473" s="30"/>
      <c r="E473" s="31"/>
    </row>
    <row r="474">
      <c r="A474" s="30"/>
      <c r="E474" s="31"/>
    </row>
    <row r="475">
      <c r="A475" s="30"/>
      <c r="E475" s="31"/>
    </row>
    <row r="476">
      <c r="A476" s="30"/>
      <c r="E476" s="31"/>
    </row>
    <row r="477">
      <c r="A477" s="30"/>
      <c r="E477" s="31"/>
    </row>
    <row r="478">
      <c r="A478" s="30"/>
      <c r="E478" s="31"/>
    </row>
    <row r="479">
      <c r="A479" s="30"/>
      <c r="E479" s="31"/>
    </row>
    <row r="480">
      <c r="A480" s="30"/>
      <c r="E480" s="31"/>
    </row>
    <row r="481">
      <c r="A481" s="30"/>
      <c r="E481" s="31"/>
    </row>
    <row r="482">
      <c r="A482" s="30"/>
      <c r="E482" s="31"/>
    </row>
    <row r="483">
      <c r="A483" s="30"/>
      <c r="E483" s="31"/>
    </row>
    <row r="484">
      <c r="A484" s="30"/>
      <c r="E484" s="31"/>
    </row>
    <row r="485">
      <c r="A485" s="30"/>
      <c r="E485" s="31"/>
    </row>
    <row r="486">
      <c r="A486" s="30"/>
      <c r="E486" s="31"/>
    </row>
    <row r="487">
      <c r="A487" s="30"/>
      <c r="E487" s="31"/>
    </row>
    <row r="488">
      <c r="A488" s="30"/>
      <c r="E488" s="31"/>
    </row>
    <row r="489">
      <c r="A489" s="30"/>
      <c r="E489" s="31"/>
    </row>
    <row r="490">
      <c r="A490" s="30"/>
      <c r="E490" s="31"/>
    </row>
    <row r="491">
      <c r="A491" s="30"/>
      <c r="E491" s="31"/>
    </row>
    <row r="492">
      <c r="A492" s="30"/>
      <c r="E492" s="31"/>
    </row>
    <row r="493">
      <c r="A493" s="30"/>
      <c r="E493" s="31"/>
    </row>
    <row r="494">
      <c r="A494" s="30"/>
      <c r="E494" s="31"/>
    </row>
    <row r="495">
      <c r="A495" s="30"/>
      <c r="E495" s="31"/>
    </row>
    <row r="496">
      <c r="A496" s="30"/>
      <c r="E496" s="31"/>
    </row>
    <row r="497">
      <c r="A497" s="30"/>
      <c r="E497" s="31"/>
    </row>
    <row r="498">
      <c r="A498" s="30"/>
      <c r="E498" s="31"/>
    </row>
    <row r="499">
      <c r="A499" s="30"/>
      <c r="E499" s="31"/>
    </row>
    <row r="500">
      <c r="A500" s="30"/>
      <c r="E500" s="31"/>
    </row>
    <row r="501">
      <c r="A501" s="30"/>
      <c r="E501" s="31"/>
    </row>
    <row r="502">
      <c r="A502" s="30"/>
      <c r="E502" s="31"/>
    </row>
    <row r="503">
      <c r="A503" s="30"/>
      <c r="E503" s="31"/>
    </row>
    <row r="504">
      <c r="A504" s="30"/>
      <c r="E504" s="31"/>
    </row>
    <row r="505">
      <c r="A505" s="30"/>
      <c r="E505" s="31"/>
    </row>
    <row r="506">
      <c r="A506" s="30"/>
      <c r="E506" s="31"/>
    </row>
    <row r="507">
      <c r="A507" s="30"/>
      <c r="E507" s="31"/>
    </row>
    <row r="508">
      <c r="A508" s="30"/>
      <c r="E508" s="31"/>
    </row>
    <row r="509">
      <c r="A509" s="30"/>
      <c r="E509" s="31"/>
    </row>
    <row r="510">
      <c r="A510" s="30"/>
      <c r="E510" s="31"/>
    </row>
    <row r="511">
      <c r="A511" s="30"/>
      <c r="E511" s="31"/>
    </row>
    <row r="512">
      <c r="A512" s="30"/>
      <c r="E512" s="31"/>
    </row>
    <row r="513">
      <c r="A513" s="30"/>
      <c r="E513" s="31"/>
    </row>
    <row r="514">
      <c r="A514" s="30"/>
      <c r="E514" s="31"/>
    </row>
    <row r="515">
      <c r="A515" s="30"/>
      <c r="E515" s="31"/>
    </row>
    <row r="516">
      <c r="A516" s="30"/>
      <c r="E516" s="31"/>
    </row>
    <row r="517">
      <c r="A517" s="30"/>
      <c r="E517" s="31"/>
    </row>
    <row r="518">
      <c r="A518" s="30"/>
      <c r="E518" s="31"/>
    </row>
    <row r="519">
      <c r="A519" s="30"/>
      <c r="E519" s="31"/>
    </row>
    <row r="520">
      <c r="A520" s="30"/>
      <c r="E520" s="31"/>
    </row>
    <row r="521">
      <c r="A521" s="30"/>
      <c r="E521" s="31"/>
    </row>
    <row r="522">
      <c r="A522" s="30"/>
      <c r="E522" s="31"/>
    </row>
    <row r="523">
      <c r="A523" s="30"/>
      <c r="E523" s="31"/>
    </row>
    <row r="524">
      <c r="A524" s="30"/>
      <c r="E524" s="31"/>
    </row>
    <row r="525">
      <c r="A525" s="30"/>
      <c r="E525" s="31"/>
    </row>
    <row r="526">
      <c r="A526" s="30"/>
      <c r="E526" s="31"/>
    </row>
    <row r="527">
      <c r="A527" s="30"/>
      <c r="E527" s="31"/>
    </row>
    <row r="528">
      <c r="A528" s="30"/>
      <c r="E528" s="31"/>
    </row>
    <row r="529">
      <c r="A529" s="30"/>
      <c r="E529" s="31"/>
    </row>
    <row r="530">
      <c r="A530" s="30"/>
      <c r="E530" s="31"/>
    </row>
    <row r="531">
      <c r="A531" s="30"/>
      <c r="E531" s="31"/>
    </row>
    <row r="532">
      <c r="A532" s="30"/>
      <c r="E532" s="31"/>
    </row>
    <row r="533">
      <c r="A533" s="30"/>
      <c r="E533" s="31"/>
    </row>
    <row r="534">
      <c r="A534" s="30"/>
      <c r="E534" s="31"/>
    </row>
    <row r="535">
      <c r="A535" s="30"/>
      <c r="E535" s="31"/>
    </row>
    <row r="536">
      <c r="A536" s="30"/>
      <c r="E536" s="31"/>
    </row>
    <row r="537">
      <c r="A537" s="30"/>
      <c r="E537" s="31"/>
    </row>
    <row r="538">
      <c r="A538" s="30"/>
      <c r="E538" s="31"/>
    </row>
    <row r="539">
      <c r="A539" s="30"/>
      <c r="E539" s="31"/>
    </row>
    <row r="540">
      <c r="A540" s="30"/>
      <c r="E540" s="31"/>
    </row>
    <row r="541">
      <c r="A541" s="30"/>
      <c r="E541" s="31"/>
    </row>
    <row r="542">
      <c r="A542" s="30"/>
      <c r="E542" s="31"/>
    </row>
    <row r="543">
      <c r="A543" s="30"/>
      <c r="E543" s="31"/>
    </row>
    <row r="544">
      <c r="A544" s="30"/>
      <c r="E544" s="31"/>
    </row>
    <row r="545">
      <c r="A545" s="30"/>
      <c r="E545" s="31"/>
    </row>
    <row r="546">
      <c r="A546" s="30"/>
      <c r="E546" s="31"/>
    </row>
    <row r="547">
      <c r="A547" s="30"/>
      <c r="E547" s="31"/>
    </row>
    <row r="548">
      <c r="A548" s="30"/>
      <c r="E548" s="31"/>
    </row>
    <row r="549">
      <c r="A549" s="30"/>
      <c r="E549" s="31"/>
    </row>
    <row r="550">
      <c r="A550" s="30"/>
      <c r="E550" s="31"/>
    </row>
    <row r="551">
      <c r="A551" s="30"/>
      <c r="E551" s="31"/>
    </row>
    <row r="552">
      <c r="A552" s="30"/>
      <c r="E552" s="31"/>
    </row>
    <row r="553">
      <c r="A553" s="30"/>
      <c r="E553" s="31"/>
    </row>
    <row r="554">
      <c r="A554" s="30"/>
      <c r="E554" s="31"/>
    </row>
    <row r="555">
      <c r="A555" s="30"/>
      <c r="E555" s="31"/>
    </row>
    <row r="556">
      <c r="A556" s="30"/>
      <c r="E556" s="31"/>
    </row>
    <row r="557">
      <c r="A557" s="30"/>
      <c r="E557" s="31"/>
    </row>
    <row r="558">
      <c r="A558" s="30"/>
      <c r="E558" s="31"/>
    </row>
    <row r="559">
      <c r="A559" s="30"/>
      <c r="E559" s="31"/>
    </row>
    <row r="560">
      <c r="A560" s="30"/>
      <c r="E560" s="31"/>
    </row>
    <row r="561">
      <c r="A561" s="30"/>
      <c r="E561" s="31"/>
    </row>
    <row r="562">
      <c r="A562" s="30"/>
      <c r="E562" s="31"/>
    </row>
    <row r="563">
      <c r="A563" s="30"/>
      <c r="E563" s="31"/>
    </row>
    <row r="564">
      <c r="A564" s="30"/>
      <c r="E564" s="31"/>
    </row>
    <row r="565">
      <c r="A565" s="30"/>
      <c r="E565" s="31"/>
    </row>
    <row r="566">
      <c r="A566" s="30"/>
      <c r="E566" s="31"/>
    </row>
    <row r="567">
      <c r="A567" s="30"/>
      <c r="E567" s="31"/>
    </row>
    <row r="568">
      <c r="A568" s="30"/>
      <c r="E568" s="31"/>
    </row>
    <row r="569">
      <c r="A569" s="30"/>
      <c r="E569" s="31"/>
    </row>
    <row r="570">
      <c r="A570" s="30"/>
      <c r="E570" s="31"/>
    </row>
    <row r="571">
      <c r="A571" s="30"/>
      <c r="E571" s="31"/>
    </row>
    <row r="572">
      <c r="A572" s="30"/>
      <c r="E572" s="31"/>
    </row>
    <row r="573">
      <c r="A573" s="30"/>
      <c r="E573" s="31"/>
    </row>
    <row r="574">
      <c r="A574" s="30"/>
      <c r="E574" s="31"/>
    </row>
    <row r="575">
      <c r="A575" s="30"/>
      <c r="E575" s="31"/>
    </row>
    <row r="576">
      <c r="A576" s="30"/>
      <c r="E576" s="31"/>
    </row>
    <row r="577">
      <c r="A577" s="30"/>
      <c r="E577" s="31"/>
    </row>
    <row r="578">
      <c r="A578" s="30"/>
      <c r="E578" s="31"/>
    </row>
    <row r="579">
      <c r="A579" s="30"/>
      <c r="E579" s="31"/>
    </row>
    <row r="580">
      <c r="A580" s="30"/>
      <c r="E580" s="31"/>
    </row>
    <row r="581">
      <c r="A581" s="30"/>
      <c r="E581" s="31"/>
    </row>
    <row r="582">
      <c r="A582" s="30"/>
      <c r="E582" s="31"/>
    </row>
    <row r="583">
      <c r="A583" s="30"/>
      <c r="E583" s="31"/>
    </row>
    <row r="584">
      <c r="A584" s="30"/>
      <c r="E584" s="31"/>
    </row>
    <row r="585">
      <c r="A585" s="30"/>
      <c r="E585" s="31"/>
    </row>
    <row r="586">
      <c r="A586" s="30"/>
      <c r="E586" s="31"/>
    </row>
    <row r="587">
      <c r="A587" s="30"/>
      <c r="E587" s="31"/>
    </row>
    <row r="588">
      <c r="A588" s="30"/>
      <c r="E588" s="31"/>
    </row>
    <row r="589">
      <c r="A589" s="30"/>
      <c r="E589" s="31"/>
    </row>
    <row r="590">
      <c r="A590" s="30"/>
      <c r="E590" s="31"/>
    </row>
    <row r="591">
      <c r="A591" s="30"/>
      <c r="E591" s="31"/>
    </row>
    <row r="592">
      <c r="A592" s="30"/>
      <c r="E592" s="31"/>
    </row>
    <row r="593">
      <c r="A593" s="30"/>
      <c r="E593" s="31"/>
    </row>
    <row r="594">
      <c r="A594" s="30"/>
      <c r="E594" s="31"/>
    </row>
    <row r="595">
      <c r="A595" s="30"/>
      <c r="E595" s="31"/>
    </row>
    <row r="596">
      <c r="A596" s="30"/>
      <c r="E596" s="31"/>
    </row>
    <row r="597">
      <c r="A597" s="30"/>
      <c r="E597" s="31"/>
    </row>
    <row r="598">
      <c r="A598" s="30"/>
      <c r="E598" s="31"/>
    </row>
    <row r="599">
      <c r="A599" s="30"/>
      <c r="E599" s="31"/>
    </row>
    <row r="600">
      <c r="A600" s="30"/>
      <c r="E600" s="31"/>
    </row>
    <row r="601">
      <c r="A601" s="30"/>
      <c r="E601" s="31"/>
    </row>
    <row r="602">
      <c r="A602" s="30"/>
      <c r="E602" s="31"/>
    </row>
    <row r="603">
      <c r="A603" s="30"/>
      <c r="E603" s="31"/>
    </row>
    <row r="604">
      <c r="A604" s="30"/>
      <c r="E604" s="31"/>
    </row>
    <row r="605">
      <c r="A605" s="30"/>
      <c r="E605" s="31"/>
    </row>
    <row r="606">
      <c r="A606" s="30"/>
      <c r="E606" s="31"/>
    </row>
    <row r="607">
      <c r="A607" s="30"/>
      <c r="E607" s="31"/>
    </row>
    <row r="608">
      <c r="A608" s="30"/>
      <c r="E608" s="31"/>
    </row>
    <row r="609">
      <c r="A609" s="30"/>
      <c r="E609" s="31"/>
    </row>
    <row r="610">
      <c r="A610" s="30"/>
      <c r="E610" s="31"/>
    </row>
    <row r="611">
      <c r="A611" s="30"/>
      <c r="E611" s="31"/>
    </row>
    <row r="612">
      <c r="A612" s="30"/>
      <c r="E612" s="31"/>
    </row>
    <row r="613">
      <c r="A613" s="30"/>
      <c r="E613" s="31"/>
    </row>
    <row r="614">
      <c r="A614" s="30"/>
      <c r="E614" s="31"/>
    </row>
    <row r="615">
      <c r="A615" s="30"/>
      <c r="E615" s="31"/>
    </row>
    <row r="616">
      <c r="A616" s="30"/>
      <c r="E616" s="31"/>
    </row>
    <row r="617">
      <c r="A617" s="30"/>
      <c r="E617" s="31"/>
    </row>
    <row r="618">
      <c r="A618" s="30"/>
      <c r="E618" s="31"/>
    </row>
    <row r="619">
      <c r="A619" s="30"/>
      <c r="E619" s="31"/>
    </row>
    <row r="620">
      <c r="A620" s="30"/>
      <c r="E620" s="31"/>
    </row>
    <row r="621">
      <c r="A621" s="30"/>
      <c r="E621" s="31"/>
    </row>
    <row r="622">
      <c r="A622" s="30"/>
      <c r="E622" s="31"/>
    </row>
    <row r="623">
      <c r="A623" s="30"/>
      <c r="E623" s="31"/>
    </row>
    <row r="624">
      <c r="A624" s="30"/>
      <c r="E624" s="31"/>
    </row>
    <row r="625">
      <c r="A625" s="30"/>
      <c r="E625" s="31"/>
    </row>
    <row r="626">
      <c r="A626" s="30"/>
      <c r="E626" s="31"/>
    </row>
    <row r="627">
      <c r="A627" s="30"/>
      <c r="E627" s="31"/>
    </row>
    <row r="628">
      <c r="A628" s="30"/>
      <c r="E628" s="31"/>
    </row>
    <row r="629">
      <c r="A629" s="30"/>
      <c r="E629" s="31"/>
    </row>
    <row r="630">
      <c r="A630" s="30"/>
      <c r="E630" s="31"/>
    </row>
    <row r="631">
      <c r="A631" s="30"/>
      <c r="E631" s="31"/>
    </row>
    <row r="632">
      <c r="A632" s="30"/>
      <c r="E632" s="31"/>
    </row>
    <row r="633">
      <c r="A633" s="30"/>
      <c r="E633" s="31"/>
    </row>
    <row r="634">
      <c r="A634" s="30"/>
      <c r="E634" s="31"/>
    </row>
    <row r="635">
      <c r="A635" s="30"/>
      <c r="E635" s="31"/>
    </row>
    <row r="636">
      <c r="A636" s="30"/>
      <c r="E636" s="31"/>
    </row>
    <row r="637">
      <c r="A637" s="30"/>
      <c r="E637" s="31"/>
    </row>
    <row r="638">
      <c r="A638" s="30"/>
      <c r="E638" s="31"/>
    </row>
    <row r="639">
      <c r="A639" s="30"/>
      <c r="E639" s="31"/>
    </row>
    <row r="640">
      <c r="A640" s="30"/>
      <c r="E640" s="31"/>
    </row>
    <row r="641">
      <c r="A641" s="30"/>
      <c r="E641" s="31"/>
    </row>
    <row r="642">
      <c r="A642" s="30"/>
      <c r="E642" s="31"/>
    </row>
    <row r="643">
      <c r="A643" s="30"/>
      <c r="E643" s="31"/>
    </row>
    <row r="644">
      <c r="A644" s="30"/>
      <c r="E644" s="31"/>
    </row>
    <row r="645">
      <c r="A645" s="30"/>
      <c r="E645" s="31"/>
    </row>
    <row r="646">
      <c r="A646" s="30"/>
      <c r="E646" s="31"/>
    </row>
    <row r="647">
      <c r="A647" s="30"/>
      <c r="E647" s="31"/>
    </row>
    <row r="648">
      <c r="A648" s="30"/>
      <c r="E648" s="31"/>
    </row>
    <row r="649">
      <c r="A649" s="30"/>
      <c r="E649" s="31"/>
    </row>
    <row r="650">
      <c r="A650" s="30"/>
      <c r="E650" s="31"/>
    </row>
    <row r="651">
      <c r="A651" s="30"/>
      <c r="E651" s="31"/>
    </row>
    <row r="652">
      <c r="A652" s="30"/>
      <c r="E652" s="31"/>
    </row>
    <row r="653">
      <c r="A653" s="30"/>
      <c r="E653" s="31"/>
    </row>
    <row r="654">
      <c r="A654" s="30"/>
      <c r="E654" s="31"/>
    </row>
    <row r="655">
      <c r="A655" s="30"/>
      <c r="E655" s="31"/>
    </row>
    <row r="656">
      <c r="A656" s="30"/>
      <c r="E656" s="31"/>
    </row>
    <row r="657">
      <c r="A657" s="30"/>
      <c r="E657" s="31"/>
    </row>
    <row r="658">
      <c r="A658" s="30"/>
      <c r="E658" s="31"/>
    </row>
    <row r="659">
      <c r="A659" s="30"/>
      <c r="E659" s="31"/>
    </row>
    <row r="660">
      <c r="A660" s="30"/>
      <c r="E660" s="31"/>
    </row>
    <row r="661">
      <c r="A661" s="30"/>
      <c r="E661" s="31"/>
    </row>
    <row r="662">
      <c r="A662" s="30"/>
      <c r="E662" s="31"/>
    </row>
    <row r="663">
      <c r="A663" s="30"/>
      <c r="E663" s="31"/>
    </row>
    <row r="664">
      <c r="A664" s="30"/>
      <c r="E664" s="31"/>
    </row>
    <row r="665">
      <c r="A665" s="30"/>
      <c r="E665" s="31"/>
    </row>
    <row r="666">
      <c r="A666" s="30"/>
      <c r="E666" s="31"/>
    </row>
    <row r="667">
      <c r="A667" s="30"/>
      <c r="E667" s="31"/>
    </row>
    <row r="668">
      <c r="A668" s="30"/>
      <c r="E668" s="31"/>
    </row>
    <row r="669">
      <c r="A669" s="30"/>
      <c r="E669" s="31"/>
    </row>
    <row r="670">
      <c r="A670" s="30"/>
      <c r="E670" s="31"/>
    </row>
    <row r="671">
      <c r="A671" s="30"/>
      <c r="E671" s="31"/>
    </row>
    <row r="672">
      <c r="A672" s="30"/>
      <c r="E672" s="31"/>
    </row>
    <row r="673">
      <c r="A673" s="30"/>
      <c r="E673" s="31"/>
    </row>
    <row r="674">
      <c r="A674" s="30"/>
      <c r="E674" s="31"/>
    </row>
    <row r="675">
      <c r="A675" s="30"/>
      <c r="E675" s="31"/>
    </row>
    <row r="676">
      <c r="A676" s="30"/>
      <c r="E676" s="31"/>
    </row>
    <row r="677">
      <c r="A677" s="30"/>
      <c r="E677" s="31"/>
    </row>
    <row r="678">
      <c r="A678" s="30"/>
      <c r="E678" s="31"/>
    </row>
    <row r="679">
      <c r="A679" s="30"/>
      <c r="E679" s="31"/>
    </row>
    <row r="680">
      <c r="A680" s="30"/>
      <c r="E680" s="31"/>
    </row>
    <row r="681">
      <c r="A681" s="30"/>
      <c r="E681" s="31"/>
    </row>
    <row r="682">
      <c r="A682" s="30"/>
      <c r="E682" s="31"/>
    </row>
    <row r="683">
      <c r="A683" s="30"/>
      <c r="E683" s="31"/>
    </row>
    <row r="684">
      <c r="A684" s="30"/>
      <c r="E684" s="31"/>
    </row>
    <row r="685">
      <c r="A685" s="30"/>
      <c r="E685" s="31"/>
    </row>
    <row r="686">
      <c r="A686" s="30"/>
      <c r="E686" s="31"/>
    </row>
    <row r="687">
      <c r="A687" s="30"/>
      <c r="E687" s="31"/>
    </row>
    <row r="688">
      <c r="A688" s="30"/>
      <c r="E688" s="31"/>
    </row>
    <row r="689">
      <c r="A689" s="30"/>
      <c r="E689" s="31"/>
    </row>
    <row r="690">
      <c r="A690" s="30"/>
      <c r="E690" s="31"/>
    </row>
    <row r="691">
      <c r="A691" s="30"/>
      <c r="E691" s="31"/>
    </row>
    <row r="692">
      <c r="A692" s="30"/>
      <c r="E692" s="31"/>
    </row>
    <row r="693">
      <c r="A693" s="30"/>
      <c r="E693" s="31"/>
    </row>
    <row r="694">
      <c r="A694" s="30"/>
      <c r="E694" s="31"/>
    </row>
    <row r="695">
      <c r="A695" s="30"/>
      <c r="E695" s="31"/>
    </row>
    <row r="696">
      <c r="A696" s="30"/>
      <c r="E696" s="31"/>
    </row>
    <row r="697">
      <c r="A697" s="30"/>
      <c r="E697" s="31"/>
    </row>
    <row r="698">
      <c r="A698" s="30"/>
      <c r="E698" s="31"/>
    </row>
    <row r="699">
      <c r="A699" s="30"/>
      <c r="E699" s="31"/>
    </row>
    <row r="700">
      <c r="A700" s="30"/>
      <c r="E700" s="31"/>
    </row>
    <row r="701">
      <c r="A701" s="30"/>
      <c r="E701" s="31"/>
    </row>
    <row r="702">
      <c r="A702" s="30"/>
      <c r="E702" s="31"/>
    </row>
    <row r="703">
      <c r="A703" s="30"/>
      <c r="E703" s="31"/>
    </row>
    <row r="704">
      <c r="A704" s="30"/>
      <c r="E704" s="31"/>
    </row>
    <row r="705">
      <c r="A705" s="30"/>
      <c r="E705" s="31"/>
    </row>
    <row r="706">
      <c r="A706" s="30"/>
      <c r="E706" s="31"/>
    </row>
    <row r="707">
      <c r="A707" s="30"/>
      <c r="E707" s="31"/>
    </row>
    <row r="708">
      <c r="A708" s="30"/>
      <c r="E708" s="31"/>
    </row>
    <row r="709">
      <c r="A709" s="30"/>
      <c r="E709" s="31"/>
    </row>
    <row r="710">
      <c r="A710" s="30"/>
      <c r="E710" s="31"/>
    </row>
    <row r="711">
      <c r="A711" s="30"/>
      <c r="E711" s="31"/>
    </row>
    <row r="712">
      <c r="A712" s="30"/>
      <c r="E712" s="31"/>
    </row>
    <row r="713">
      <c r="A713" s="30"/>
      <c r="E713" s="31"/>
    </row>
    <row r="714">
      <c r="A714" s="30"/>
      <c r="E714" s="31"/>
    </row>
    <row r="715">
      <c r="A715" s="30"/>
      <c r="E715" s="31"/>
    </row>
    <row r="716">
      <c r="A716" s="30"/>
      <c r="E716" s="31"/>
    </row>
    <row r="717">
      <c r="A717" s="30"/>
      <c r="E717" s="31"/>
    </row>
    <row r="718">
      <c r="A718" s="30"/>
      <c r="E718" s="31"/>
    </row>
    <row r="719">
      <c r="A719" s="30"/>
      <c r="E719" s="31"/>
    </row>
    <row r="720">
      <c r="A720" s="30"/>
      <c r="E720" s="31"/>
    </row>
    <row r="721">
      <c r="A721" s="30"/>
      <c r="E721" s="31"/>
    </row>
    <row r="722">
      <c r="A722" s="30"/>
      <c r="E722" s="31"/>
    </row>
    <row r="723">
      <c r="A723" s="30"/>
      <c r="E723" s="31"/>
    </row>
    <row r="724">
      <c r="A724" s="30"/>
      <c r="E724" s="31"/>
    </row>
    <row r="725">
      <c r="A725" s="30"/>
      <c r="E725" s="31"/>
    </row>
    <row r="726">
      <c r="A726" s="30"/>
      <c r="E726" s="31"/>
    </row>
    <row r="727">
      <c r="A727" s="30"/>
      <c r="E727" s="31"/>
    </row>
    <row r="728">
      <c r="A728" s="30"/>
      <c r="E728" s="31"/>
    </row>
    <row r="729">
      <c r="A729" s="30"/>
      <c r="E729" s="31"/>
    </row>
    <row r="730">
      <c r="A730" s="30"/>
      <c r="E730" s="31"/>
    </row>
    <row r="731">
      <c r="A731" s="30"/>
      <c r="E731" s="31"/>
    </row>
    <row r="732">
      <c r="A732" s="30"/>
      <c r="E732" s="31"/>
    </row>
    <row r="733">
      <c r="A733" s="30"/>
      <c r="E733" s="31"/>
    </row>
    <row r="734">
      <c r="A734" s="30"/>
      <c r="E734" s="31"/>
    </row>
    <row r="735">
      <c r="A735" s="30"/>
      <c r="E735" s="31"/>
    </row>
    <row r="736">
      <c r="A736" s="30"/>
      <c r="E736" s="31"/>
    </row>
    <row r="737">
      <c r="A737" s="30"/>
      <c r="E737" s="31"/>
    </row>
    <row r="738">
      <c r="A738" s="30"/>
      <c r="E738" s="31"/>
    </row>
    <row r="739">
      <c r="A739" s="30"/>
      <c r="E739" s="31"/>
    </row>
    <row r="740">
      <c r="A740" s="30"/>
      <c r="E740" s="31"/>
    </row>
    <row r="741">
      <c r="A741" s="30"/>
      <c r="E741" s="31"/>
    </row>
    <row r="742">
      <c r="A742" s="30"/>
      <c r="E742" s="31"/>
    </row>
    <row r="743">
      <c r="A743" s="30"/>
      <c r="E743" s="31"/>
    </row>
    <row r="744">
      <c r="A744" s="30"/>
      <c r="E744" s="31"/>
    </row>
    <row r="745">
      <c r="A745" s="30"/>
      <c r="E745" s="31"/>
    </row>
    <row r="746">
      <c r="A746" s="30"/>
      <c r="E746" s="31"/>
    </row>
    <row r="747">
      <c r="A747" s="30"/>
      <c r="E747" s="31"/>
    </row>
    <row r="748">
      <c r="A748" s="30"/>
      <c r="E748" s="31"/>
    </row>
    <row r="749">
      <c r="A749" s="30"/>
      <c r="E749" s="31"/>
    </row>
    <row r="750">
      <c r="A750" s="30"/>
      <c r="E750" s="31"/>
    </row>
    <row r="751">
      <c r="A751" s="30"/>
      <c r="E751" s="31"/>
    </row>
    <row r="752">
      <c r="A752" s="30"/>
      <c r="E752" s="31"/>
    </row>
    <row r="753">
      <c r="A753" s="30"/>
      <c r="E753" s="31"/>
    </row>
    <row r="754">
      <c r="A754" s="30"/>
      <c r="E754" s="31"/>
    </row>
    <row r="755">
      <c r="A755" s="30"/>
      <c r="E755" s="31"/>
    </row>
    <row r="756">
      <c r="A756" s="30"/>
      <c r="E756" s="31"/>
    </row>
    <row r="757">
      <c r="A757" s="30"/>
      <c r="E757" s="31"/>
    </row>
    <row r="758">
      <c r="A758" s="30"/>
      <c r="E758" s="31"/>
    </row>
    <row r="759">
      <c r="A759" s="30"/>
      <c r="E759" s="31"/>
    </row>
    <row r="760">
      <c r="A760" s="30"/>
      <c r="E760" s="31"/>
    </row>
    <row r="761">
      <c r="A761" s="30"/>
      <c r="E761" s="31"/>
    </row>
    <row r="762">
      <c r="A762" s="30"/>
      <c r="E762" s="31"/>
    </row>
    <row r="763">
      <c r="A763" s="30"/>
      <c r="E763" s="31"/>
    </row>
    <row r="764">
      <c r="A764" s="30"/>
      <c r="E764" s="31"/>
    </row>
    <row r="765">
      <c r="A765" s="30"/>
      <c r="E765" s="31"/>
    </row>
    <row r="766">
      <c r="A766" s="30"/>
      <c r="E766" s="31"/>
    </row>
    <row r="767">
      <c r="A767" s="30"/>
      <c r="E767" s="31"/>
    </row>
    <row r="768">
      <c r="A768" s="30"/>
      <c r="E768" s="31"/>
    </row>
    <row r="769">
      <c r="A769" s="30"/>
      <c r="E769" s="31"/>
    </row>
    <row r="770">
      <c r="A770" s="30"/>
      <c r="E770" s="31"/>
    </row>
    <row r="771">
      <c r="A771" s="30"/>
      <c r="E771" s="31"/>
    </row>
    <row r="772">
      <c r="A772" s="30"/>
      <c r="E772" s="31"/>
    </row>
    <row r="773">
      <c r="A773" s="30"/>
      <c r="E773" s="31"/>
    </row>
    <row r="774">
      <c r="A774" s="30"/>
      <c r="E774" s="31"/>
    </row>
    <row r="775">
      <c r="A775" s="30"/>
      <c r="E775" s="31"/>
    </row>
    <row r="776">
      <c r="A776" s="30"/>
      <c r="E776" s="31"/>
    </row>
    <row r="777">
      <c r="A777" s="30"/>
      <c r="E777" s="31"/>
    </row>
    <row r="778">
      <c r="A778" s="30"/>
      <c r="E778" s="31"/>
    </row>
    <row r="779">
      <c r="A779" s="30"/>
      <c r="E779" s="31"/>
    </row>
    <row r="780">
      <c r="A780" s="30"/>
      <c r="E780" s="31"/>
    </row>
    <row r="781">
      <c r="A781" s="30"/>
      <c r="E781" s="31"/>
    </row>
    <row r="782">
      <c r="A782" s="30"/>
      <c r="E782" s="31"/>
    </row>
    <row r="783">
      <c r="A783" s="30"/>
      <c r="E783" s="31"/>
    </row>
    <row r="784">
      <c r="A784" s="30"/>
      <c r="E784" s="31"/>
    </row>
    <row r="785">
      <c r="A785" s="30"/>
      <c r="E785" s="31"/>
    </row>
    <row r="786">
      <c r="A786" s="30"/>
      <c r="E786" s="31"/>
    </row>
    <row r="787">
      <c r="A787" s="30"/>
      <c r="E787" s="31"/>
    </row>
    <row r="788">
      <c r="A788" s="30"/>
      <c r="E788" s="31"/>
    </row>
    <row r="789">
      <c r="A789" s="30"/>
      <c r="E789" s="31"/>
    </row>
    <row r="790">
      <c r="A790" s="30"/>
      <c r="E790" s="31"/>
    </row>
    <row r="791">
      <c r="A791" s="30"/>
      <c r="E791" s="31"/>
    </row>
    <row r="792">
      <c r="A792" s="30"/>
      <c r="E792" s="31"/>
    </row>
    <row r="793">
      <c r="A793" s="30"/>
      <c r="E793" s="31"/>
    </row>
    <row r="794">
      <c r="A794" s="30"/>
      <c r="E794" s="31"/>
    </row>
    <row r="795">
      <c r="A795" s="30"/>
      <c r="E795" s="31"/>
    </row>
    <row r="796">
      <c r="A796" s="30"/>
      <c r="E796" s="31"/>
    </row>
    <row r="797">
      <c r="A797" s="30"/>
      <c r="E797" s="31"/>
    </row>
    <row r="798">
      <c r="A798" s="30"/>
      <c r="E798" s="31"/>
    </row>
    <row r="799">
      <c r="A799" s="30"/>
      <c r="E799" s="31"/>
    </row>
    <row r="800">
      <c r="A800" s="30"/>
      <c r="E800" s="31"/>
    </row>
    <row r="801">
      <c r="A801" s="30"/>
      <c r="E801" s="31"/>
    </row>
    <row r="802">
      <c r="A802" s="30"/>
      <c r="E802" s="31"/>
    </row>
    <row r="803">
      <c r="A803" s="30"/>
      <c r="E803" s="31"/>
    </row>
    <row r="804">
      <c r="A804" s="30"/>
      <c r="E804" s="31"/>
    </row>
    <row r="805">
      <c r="A805" s="30"/>
      <c r="E805" s="31"/>
    </row>
    <row r="806">
      <c r="A806" s="30"/>
      <c r="E806" s="31"/>
    </row>
    <row r="807">
      <c r="A807" s="30"/>
      <c r="E807" s="31"/>
    </row>
    <row r="808">
      <c r="A808" s="30"/>
      <c r="E808" s="31"/>
    </row>
    <row r="809">
      <c r="A809" s="30"/>
      <c r="E809" s="31"/>
    </row>
    <row r="810">
      <c r="A810" s="30"/>
      <c r="E810" s="31"/>
    </row>
    <row r="811">
      <c r="A811" s="30"/>
      <c r="E811" s="31"/>
    </row>
    <row r="812">
      <c r="A812" s="30"/>
      <c r="E812" s="31"/>
    </row>
    <row r="813">
      <c r="A813" s="30"/>
      <c r="E813" s="31"/>
    </row>
    <row r="814">
      <c r="A814" s="30"/>
      <c r="E814" s="31"/>
    </row>
    <row r="815">
      <c r="A815" s="30"/>
      <c r="E815" s="31"/>
    </row>
    <row r="816">
      <c r="A816" s="30"/>
      <c r="E816" s="31"/>
    </row>
    <row r="817">
      <c r="A817" s="30"/>
      <c r="E817" s="31"/>
    </row>
    <row r="818">
      <c r="A818" s="30"/>
      <c r="E818" s="31"/>
    </row>
    <row r="819">
      <c r="A819" s="30"/>
      <c r="E819" s="31"/>
    </row>
    <row r="820">
      <c r="A820" s="30"/>
      <c r="E820" s="31"/>
    </row>
    <row r="821">
      <c r="A821" s="30"/>
      <c r="E821" s="31"/>
    </row>
    <row r="822">
      <c r="A822" s="30"/>
      <c r="E822" s="31"/>
    </row>
    <row r="823">
      <c r="A823" s="30"/>
      <c r="E823" s="31"/>
    </row>
    <row r="824">
      <c r="A824" s="30"/>
      <c r="E824" s="31"/>
    </row>
    <row r="825">
      <c r="A825" s="30"/>
      <c r="E825" s="31"/>
    </row>
    <row r="826">
      <c r="A826" s="30"/>
      <c r="E826" s="31"/>
    </row>
    <row r="827">
      <c r="A827" s="30"/>
      <c r="E827" s="31"/>
    </row>
    <row r="828">
      <c r="A828" s="30"/>
      <c r="E828" s="31"/>
    </row>
    <row r="829">
      <c r="A829" s="30"/>
      <c r="E829" s="31"/>
    </row>
    <row r="830">
      <c r="A830" s="30"/>
      <c r="E830" s="31"/>
    </row>
    <row r="831">
      <c r="A831" s="30"/>
      <c r="E831" s="31"/>
    </row>
    <row r="832">
      <c r="A832" s="30"/>
      <c r="E832" s="31"/>
    </row>
    <row r="833">
      <c r="A833" s="30"/>
      <c r="E833" s="31"/>
    </row>
    <row r="834">
      <c r="A834" s="30"/>
      <c r="E834" s="31"/>
    </row>
    <row r="835">
      <c r="A835" s="30"/>
      <c r="E835" s="31"/>
    </row>
    <row r="836">
      <c r="A836" s="30"/>
      <c r="E836" s="31"/>
    </row>
    <row r="837">
      <c r="A837" s="30"/>
      <c r="E837" s="31"/>
    </row>
    <row r="838">
      <c r="A838" s="30"/>
      <c r="E838" s="31"/>
    </row>
    <row r="839">
      <c r="A839" s="30"/>
      <c r="E839" s="31"/>
    </row>
    <row r="840">
      <c r="A840" s="30"/>
      <c r="E840" s="31"/>
    </row>
    <row r="841">
      <c r="A841" s="30"/>
      <c r="E841" s="31"/>
    </row>
    <row r="842">
      <c r="A842" s="30"/>
      <c r="E842" s="31"/>
    </row>
    <row r="843">
      <c r="A843" s="30"/>
      <c r="E843" s="31"/>
    </row>
    <row r="844">
      <c r="A844" s="30"/>
      <c r="E844" s="31"/>
    </row>
    <row r="845">
      <c r="A845" s="30"/>
      <c r="E845" s="31"/>
    </row>
    <row r="846">
      <c r="A846" s="30"/>
      <c r="E846" s="31"/>
    </row>
    <row r="847">
      <c r="A847" s="30"/>
      <c r="E847" s="31"/>
    </row>
    <row r="848">
      <c r="A848" s="30"/>
      <c r="E848" s="31"/>
    </row>
    <row r="849">
      <c r="A849" s="30"/>
      <c r="E849" s="31"/>
    </row>
    <row r="850">
      <c r="A850" s="30"/>
      <c r="E850" s="31"/>
    </row>
    <row r="851">
      <c r="A851" s="30"/>
      <c r="E851" s="31"/>
    </row>
    <row r="852">
      <c r="A852" s="30"/>
      <c r="E852" s="31"/>
    </row>
    <row r="853">
      <c r="A853" s="30"/>
      <c r="E853" s="31"/>
    </row>
    <row r="854">
      <c r="A854" s="30"/>
      <c r="E854" s="31"/>
    </row>
    <row r="855">
      <c r="A855" s="30"/>
      <c r="E855" s="31"/>
    </row>
    <row r="856">
      <c r="A856" s="30"/>
      <c r="E856" s="31"/>
    </row>
    <row r="857">
      <c r="A857" s="30"/>
      <c r="E857" s="31"/>
    </row>
    <row r="858">
      <c r="A858" s="30"/>
      <c r="E858" s="31"/>
    </row>
    <row r="859">
      <c r="A859" s="30"/>
      <c r="E859" s="31"/>
    </row>
    <row r="860">
      <c r="A860" s="30"/>
      <c r="E860" s="31"/>
    </row>
    <row r="861">
      <c r="A861" s="30"/>
      <c r="E861" s="31"/>
    </row>
    <row r="862">
      <c r="A862" s="30"/>
      <c r="E862" s="31"/>
    </row>
    <row r="863">
      <c r="A863" s="30"/>
      <c r="E863" s="31"/>
    </row>
    <row r="864">
      <c r="A864" s="30"/>
      <c r="E864" s="31"/>
    </row>
    <row r="865">
      <c r="A865" s="30"/>
      <c r="E865" s="31"/>
    </row>
    <row r="866">
      <c r="A866" s="30"/>
      <c r="E866" s="31"/>
    </row>
    <row r="867">
      <c r="A867" s="30"/>
      <c r="E867" s="31"/>
    </row>
    <row r="868">
      <c r="A868" s="30"/>
      <c r="E868" s="31"/>
    </row>
    <row r="869">
      <c r="A869" s="30"/>
      <c r="E869" s="31"/>
    </row>
    <row r="870">
      <c r="A870" s="30"/>
      <c r="E870" s="31"/>
    </row>
    <row r="871">
      <c r="A871" s="30"/>
      <c r="E871" s="31"/>
    </row>
    <row r="872">
      <c r="A872" s="30"/>
      <c r="E872" s="31"/>
    </row>
    <row r="873">
      <c r="A873" s="30"/>
      <c r="E873" s="31"/>
    </row>
    <row r="874">
      <c r="A874" s="30"/>
      <c r="E874" s="31"/>
    </row>
    <row r="875">
      <c r="A875" s="30"/>
      <c r="E875" s="31"/>
    </row>
    <row r="876">
      <c r="A876" s="30"/>
      <c r="E876" s="31"/>
    </row>
    <row r="877">
      <c r="A877" s="30"/>
      <c r="E877" s="31"/>
    </row>
    <row r="878">
      <c r="A878" s="30"/>
      <c r="E878" s="31"/>
    </row>
    <row r="879">
      <c r="A879" s="30"/>
      <c r="E879" s="31"/>
    </row>
    <row r="880">
      <c r="A880" s="30"/>
      <c r="E880" s="31"/>
    </row>
    <row r="881">
      <c r="A881" s="30"/>
      <c r="E881" s="31"/>
    </row>
    <row r="882">
      <c r="A882" s="30"/>
      <c r="E882" s="31"/>
    </row>
    <row r="883">
      <c r="A883" s="30"/>
      <c r="E883" s="31"/>
    </row>
    <row r="884">
      <c r="A884" s="30"/>
      <c r="E884" s="31"/>
    </row>
    <row r="885">
      <c r="A885" s="30"/>
      <c r="E885" s="31"/>
    </row>
    <row r="886">
      <c r="A886" s="30"/>
      <c r="E886" s="31"/>
    </row>
    <row r="887">
      <c r="A887" s="30"/>
      <c r="E887" s="31"/>
    </row>
    <row r="888">
      <c r="A888" s="30"/>
      <c r="E888" s="31"/>
    </row>
    <row r="889">
      <c r="A889" s="30"/>
      <c r="E889" s="31"/>
    </row>
    <row r="890">
      <c r="A890" s="30"/>
      <c r="E890" s="31"/>
    </row>
    <row r="891">
      <c r="A891" s="30"/>
      <c r="E891" s="31"/>
    </row>
    <row r="892">
      <c r="A892" s="30"/>
      <c r="E892" s="31"/>
    </row>
    <row r="893">
      <c r="A893" s="30"/>
      <c r="E893" s="31"/>
    </row>
    <row r="894">
      <c r="A894" s="30"/>
      <c r="E894" s="31"/>
    </row>
    <row r="895">
      <c r="A895" s="30"/>
      <c r="E895" s="31"/>
    </row>
    <row r="896">
      <c r="A896" s="30"/>
      <c r="E896" s="31"/>
    </row>
    <row r="897">
      <c r="A897" s="30"/>
      <c r="E897" s="31"/>
    </row>
    <row r="898">
      <c r="A898" s="30"/>
      <c r="E898" s="31"/>
    </row>
    <row r="899">
      <c r="A899" s="30"/>
      <c r="E899" s="31"/>
    </row>
    <row r="900">
      <c r="A900" s="30"/>
      <c r="E900" s="31"/>
    </row>
    <row r="901">
      <c r="A901" s="30"/>
      <c r="E901" s="31"/>
    </row>
    <row r="902">
      <c r="A902" s="30"/>
      <c r="E902" s="31"/>
    </row>
    <row r="903">
      <c r="A903" s="30"/>
      <c r="E903" s="31"/>
    </row>
    <row r="904">
      <c r="A904" s="30"/>
      <c r="E904" s="31"/>
    </row>
    <row r="905">
      <c r="A905" s="30"/>
      <c r="E905" s="31"/>
    </row>
    <row r="906">
      <c r="A906" s="30"/>
      <c r="E906" s="31"/>
    </row>
    <row r="907">
      <c r="A907" s="30"/>
      <c r="E907" s="31"/>
    </row>
    <row r="908">
      <c r="A908" s="30"/>
      <c r="E908" s="31"/>
    </row>
    <row r="909">
      <c r="A909" s="30"/>
      <c r="E909" s="31"/>
    </row>
    <row r="910">
      <c r="A910" s="30"/>
      <c r="E910" s="31"/>
    </row>
    <row r="911">
      <c r="A911" s="30"/>
      <c r="E911" s="31"/>
    </row>
    <row r="912">
      <c r="A912" s="30"/>
      <c r="E912" s="31"/>
    </row>
    <row r="913">
      <c r="A913" s="30"/>
      <c r="E913" s="31"/>
    </row>
    <row r="914">
      <c r="A914" s="30"/>
      <c r="E914" s="31"/>
    </row>
    <row r="915">
      <c r="A915" s="30"/>
      <c r="E915" s="31"/>
    </row>
    <row r="916">
      <c r="A916" s="30"/>
      <c r="E916" s="31"/>
    </row>
    <row r="917">
      <c r="A917" s="30"/>
      <c r="E917" s="31"/>
    </row>
    <row r="918">
      <c r="A918" s="30"/>
      <c r="E918" s="31"/>
    </row>
    <row r="919">
      <c r="A919" s="30"/>
      <c r="E919" s="31"/>
    </row>
    <row r="920">
      <c r="A920" s="30"/>
      <c r="E920" s="31"/>
    </row>
    <row r="921">
      <c r="A921" s="30"/>
      <c r="E921" s="31"/>
    </row>
    <row r="922">
      <c r="A922" s="30"/>
      <c r="E922" s="31"/>
    </row>
    <row r="923">
      <c r="A923" s="30"/>
      <c r="E923" s="31"/>
    </row>
    <row r="924">
      <c r="A924" s="30"/>
      <c r="E924" s="31"/>
    </row>
    <row r="925">
      <c r="A925" s="30"/>
      <c r="E925" s="31"/>
    </row>
    <row r="926">
      <c r="A926" s="30"/>
      <c r="E926" s="31"/>
    </row>
    <row r="927">
      <c r="A927" s="30"/>
      <c r="E927" s="31"/>
    </row>
    <row r="928">
      <c r="A928" s="30"/>
      <c r="E928" s="31"/>
    </row>
    <row r="929">
      <c r="A929" s="30"/>
      <c r="E929" s="31"/>
    </row>
    <row r="930">
      <c r="A930" s="30"/>
      <c r="E930" s="31"/>
    </row>
    <row r="931">
      <c r="A931" s="30"/>
      <c r="E931" s="31"/>
    </row>
    <row r="932">
      <c r="A932" s="30"/>
      <c r="E932" s="31"/>
    </row>
    <row r="933">
      <c r="A933" s="30"/>
      <c r="E933" s="31"/>
    </row>
    <row r="934">
      <c r="A934" s="30"/>
      <c r="E934" s="31"/>
    </row>
    <row r="935">
      <c r="A935" s="30"/>
      <c r="E935" s="31"/>
    </row>
    <row r="936">
      <c r="A936" s="30"/>
      <c r="E936" s="31"/>
    </row>
    <row r="937">
      <c r="A937" s="30"/>
      <c r="E937" s="31"/>
    </row>
    <row r="938">
      <c r="A938" s="30"/>
      <c r="E938" s="31"/>
    </row>
    <row r="939">
      <c r="A939" s="30"/>
      <c r="E939" s="31"/>
    </row>
    <row r="940">
      <c r="A940" s="30"/>
      <c r="E940" s="31"/>
    </row>
    <row r="941">
      <c r="A941" s="30"/>
      <c r="E941" s="31"/>
    </row>
    <row r="942">
      <c r="A942" s="30"/>
      <c r="E942" s="31"/>
    </row>
    <row r="943">
      <c r="A943" s="30"/>
      <c r="E943" s="31"/>
    </row>
    <row r="944">
      <c r="A944" s="30"/>
      <c r="E944" s="31"/>
    </row>
    <row r="945">
      <c r="A945" s="30"/>
      <c r="E945" s="31"/>
    </row>
    <row r="946">
      <c r="A946" s="30"/>
      <c r="E946" s="31"/>
    </row>
    <row r="947">
      <c r="A947" s="30"/>
      <c r="E947" s="31"/>
    </row>
    <row r="948">
      <c r="A948" s="30"/>
      <c r="E948" s="31"/>
    </row>
    <row r="949">
      <c r="A949" s="30"/>
      <c r="E949" s="31"/>
    </row>
    <row r="950">
      <c r="A950" s="30"/>
      <c r="E950" s="31"/>
    </row>
    <row r="951">
      <c r="A951" s="30"/>
      <c r="E951" s="31"/>
    </row>
    <row r="952">
      <c r="A952" s="30"/>
      <c r="E952" s="31"/>
    </row>
    <row r="953">
      <c r="A953" s="30"/>
      <c r="E953" s="31"/>
    </row>
    <row r="954">
      <c r="A954" s="30"/>
      <c r="E954" s="31"/>
    </row>
    <row r="955">
      <c r="A955" s="30"/>
      <c r="E955" s="31"/>
    </row>
    <row r="956">
      <c r="A956" s="30"/>
      <c r="E956" s="31"/>
    </row>
    <row r="957">
      <c r="A957" s="30"/>
      <c r="E957" s="31"/>
    </row>
    <row r="958">
      <c r="A958" s="30"/>
      <c r="E958" s="31"/>
    </row>
    <row r="959">
      <c r="A959" s="30"/>
      <c r="E959" s="31"/>
    </row>
    <row r="960">
      <c r="A960" s="30"/>
      <c r="E960" s="31"/>
    </row>
    <row r="961">
      <c r="A961" s="30"/>
      <c r="E961" s="31"/>
    </row>
    <row r="962">
      <c r="A962" s="30"/>
      <c r="E962" s="31"/>
    </row>
    <row r="963">
      <c r="A963" s="30"/>
      <c r="E963" s="31"/>
    </row>
    <row r="964">
      <c r="A964" s="30"/>
      <c r="E964" s="31"/>
    </row>
    <row r="965">
      <c r="A965" s="30"/>
      <c r="E965" s="31"/>
    </row>
    <row r="966">
      <c r="A966" s="30"/>
      <c r="E966" s="31"/>
    </row>
    <row r="967">
      <c r="A967" s="30"/>
      <c r="E967" s="31"/>
    </row>
    <row r="968">
      <c r="A968" s="30"/>
      <c r="E968" s="31"/>
    </row>
    <row r="969">
      <c r="A969" s="30"/>
      <c r="E969" s="31"/>
    </row>
    <row r="970">
      <c r="A970" s="30"/>
      <c r="E970" s="31"/>
    </row>
    <row r="971">
      <c r="A971" s="30"/>
      <c r="E971" s="31"/>
    </row>
    <row r="972">
      <c r="A972" s="30"/>
      <c r="E972" s="31"/>
    </row>
    <row r="973">
      <c r="A973" s="30"/>
      <c r="E973" s="31"/>
    </row>
    <row r="974">
      <c r="A974" s="30"/>
      <c r="E974" s="31"/>
    </row>
    <row r="975">
      <c r="A975" s="30"/>
      <c r="E975" s="31"/>
    </row>
    <row r="976">
      <c r="A976" s="30"/>
      <c r="E976" s="31"/>
    </row>
    <row r="977">
      <c r="A977" s="30"/>
      <c r="E977" s="31"/>
    </row>
    <row r="978">
      <c r="A978" s="30"/>
      <c r="E978" s="31"/>
    </row>
    <row r="979">
      <c r="A979" s="30"/>
      <c r="E979" s="31"/>
    </row>
    <row r="980">
      <c r="A980" s="30"/>
      <c r="E980" s="31"/>
    </row>
    <row r="981">
      <c r="A981" s="30"/>
      <c r="E981" s="31"/>
    </row>
    <row r="982">
      <c r="A982" s="30"/>
      <c r="E982" s="31"/>
    </row>
    <row r="983">
      <c r="A983" s="30"/>
      <c r="E983" s="31"/>
    </row>
    <row r="984">
      <c r="A984" s="30"/>
      <c r="E984" s="31"/>
    </row>
    <row r="985">
      <c r="A985" s="30"/>
      <c r="E985" s="31"/>
    </row>
    <row r="986">
      <c r="A986" s="30"/>
      <c r="E986" s="31"/>
    </row>
    <row r="987">
      <c r="A987" s="30"/>
      <c r="E987" s="31"/>
    </row>
    <row r="988">
      <c r="A988" s="30"/>
      <c r="E988" s="31"/>
    </row>
    <row r="989">
      <c r="A989" s="30"/>
      <c r="E989" s="31"/>
    </row>
    <row r="990">
      <c r="A990" s="30"/>
      <c r="E990" s="31"/>
    </row>
    <row r="991">
      <c r="A991" s="30"/>
      <c r="E991" s="31"/>
    </row>
    <row r="992">
      <c r="A992" s="30"/>
      <c r="E992" s="31"/>
    </row>
    <row r="993">
      <c r="A993" s="30"/>
      <c r="E993" s="31"/>
    </row>
    <row r="994">
      <c r="A994" s="30"/>
      <c r="E994" s="31"/>
    </row>
    <row r="995">
      <c r="A995" s="30"/>
      <c r="E995" s="31"/>
    </row>
    <row r="996">
      <c r="A996" s="30"/>
      <c r="E996" s="31"/>
    </row>
    <row r="997">
      <c r="A997" s="30"/>
      <c r="E997" s="31"/>
    </row>
    <row r="998">
      <c r="A998" s="30"/>
      <c r="E998" s="31"/>
    </row>
    <row r="999">
      <c r="A999" s="30"/>
      <c r="E999" s="31"/>
    </row>
    <row r="1000">
      <c r="A1000" s="30"/>
      <c r="E1000" s="31"/>
    </row>
    <row r="1001">
      <c r="A1001" s="30"/>
      <c r="E1001" s="31"/>
    </row>
    <row r="1002">
      <c r="A1002" s="30"/>
      <c r="E1002" s="31"/>
    </row>
  </sheetData>
  <mergeCells count="1">
    <mergeCell ref="C1:D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A69A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6" width="17.5"/>
    <col customWidth="1" min="7" max="7" width="7.88"/>
    <col customWidth="1" min="8" max="9" width="17.5"/>
    <col customWidth="1" min="10" max="10" width="11.5"/>
    <col customWidth="1" min="11" max="11" width="14.38"/>
    <col customWidth="1" min="12" max="13" width="11.5"/>
    <col customWidth="1" min="14" max="14" width="14.38"/>
    <col customWidth="1" min="15" max="15" width="11.5"/>
    <col customWidth="1" min="16" max="16" width="11.25"/>
    <col customWidth="1" min="17" max="17" width="14.38"/>
    <col customWidth="1" min="18" max="18" width="11.75"/>
    <col customWidth="1" min="19" max="19" width="10.38"/>
    <col customWidth="1" min="20" max="20" width="13.13"/>
    <col customWidth="1" min="21" max="21" width="11.75"/>
    <col customWidth="1" min="22" max="22" width="28.0"/>
    <col customWidth="1" min="23" max="23" width="7.88"/>
    <col customWidth="1" min="24" max="24" width="7.75"/>
  </cols>
  <sheetData>
    <row r="1">
      <c r="A1" s="46" t="s">
        <v>74</v>
      </c>
      <c r="B1" s="46" t="s">
        <v>75</v>
      </c>
      <c r="C1" s="46" t="s">
        <v>76</v>
      </c>
      <c r="D1" s="46" t="s">
        <v>77</v>
      </c>
      <c r="E1" s="46" t="s">
        <v>78</v>
      </c>
      <c r="F1" s="46" t="s">
        <v>79</v>
      </c>
      <c r="G1" s="46" t="s">
        <v>80</v>
      </c>
      <c r="H1" s="46" t="s">
        <v>81</v>
      </c>
      <c r="I1" s="46" t="s">
        <v>82</v>
      </c>
      <c r="J1" s="47" t="s">
        <v>237</v>
      </c>
      <c r="K1" s="47" t="s">
        <v>238</v>
      </c>
      <c r="L1" s="47" t="s">
        <v>239</v>
      </c>
      <c r="M1" s="47" t="s">
        <v>240</v>
      </c>
      <c r="N1" s="47" t="s">
        <v>241</v>
      </c>
      <c r="O1" s="47" t="s">
        <v>242</v>
      </c>
      <c r="P1" s="47" t="s">
        <v>243</v>
      </c>
      <c r="Q1" s="47" t="s">
        <v>244</v>
      </c>
      <c r="R1" s="47" t="s">
        <v>245</v>
      </c>
      <c r="S1" s="47" t="s">
        <v>246</v>
      </c>
      <c r="T1" s="47" t="s">
        <v>247</v>
      </c>
      <c r="U1" s="47" t="s">
        <v>248</v>
      </c>
      <c r="V1" s="48" t="s">
        <v>249</v>
      </c>
      <c r="W1" s="48"/>
      <c r="X1" s="48"/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7" t="s">
        <v>163</v>
      </c>
      <c r="G2" s="36"/>
      <c r="H2" s="36" t="s">
        <v>164</v>
      </c>
      <c r="I2" s="36" t="s">
        <v>165</v>
      </c>
      <c r="J2" s="50" t="s">
        <v>166</v>
      </c>
      <c r="K2" s="52" t="s">
        <v>166</v>
      </c>
      <c r="L2" s="52" t="s">
        <v>166</v>
      </c>
      <c r="M2" s="52" t="s">
        <v>166</v>
      </c>
      <c r="N2" s="52" t="s">
        <v>166</v>
      </c>
      <c r="O2" s="52" t="s">
        <v>166</v>
      </c>
      <c r="P2" s="52" t="s">
        <v>166</v>
      </c>
      <c r="Q2" s="52" t="s">
        <v>166</v>
      </c>
      <c r="R2" s="52" t="s">
        <v>166</v>
      </c>
      <c r="S2" s="54">
        <v>4.0</v>
      </c>
      <c r="T2" s="54">
        <v>5.0</v>
      </c>
      <c r="U2" s="54">
        <v>2.0</v>
      </c>
      <c r="V2" s="40" t="s">
        <v>170</v>
      </c>
      <c r="W2" s="40"/>
      <c r="X2" s="40"/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52" t="s">
        <v>166</v>
      </c>
      <c r="K3" s="52" t="s">
        <v>166</v>
      </c>
      <c r="L3" s="52" t="s">
        <v>166</v>
      </c>
      <c r="M3" s="54">
        <v>2.0</v>
      </c>
      <c r="N3" s="54">
        <v>2.0</v>
      </c>
      <c r="O3" s="54">
        <v>2.0</v>
      </c>
      <c r="P3" s="54">
        <v>3.0</v>
      </c>
      <c r="Q3" s="54">
        <v>3.0</v>
      </c>
      <c r="R3" s="54">
        <v>3.0</v>
      </c>
      <c r="S3" s="54">
        <v>5.0</v>
      </c>
      <c r="T3" s="54">
        <v>5.0</v>
      </c>
      <c r="U3" s="54">
        <v>5.0</v>
      </c>
      <c r="V3" s="40"/>
      <c r="W3" s="40"/>
      <c r="X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52" t="s">
        <v>166</v>
      </c>
      <c r="K4" s="52" t="s">
        <v>166</v>
      </c>
      <c r="L4" s="50">
        <v>5.0</v>
      </c>
      <c r="M4" s="54">
        <v>1.0</v>
      </c>
      <c r="N4" s="54">
        <v>1.0</v>
      </c>
      <c r="O4" s="54">
        <v>1.0</v>
      </c>
      <c r="P4" s="54">
        <v>5.0</v>
      </c>
      <c r="Q4" s="54">
        <v>2.0</v>
      </c>
      <c r="R4" s="54">
        <v>1.0</v>
      </c>
      <c r="S4" s="54">
        <v>4.0</v>
      </c>
      <c r="T4" s="54">
        <v>3.0</v>
      </c>
      <c r="U4" s="54">
        <v>2.0</v>
      </c>
      <c r="V4" s="40" t="s">
        <v>183</v>
      </c>
      <c r="W4" s="40"/>
      <c r="X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52" t="s">
        <v>166</v>
      </c>
      <c r="K5" s="52" t="s">
        <v>166</v>
      </c>
      <c r="L5" s="52" t="s">
        <v>166</v>
      </c>
      <c r="M5" s="54">
        <v>2.0</v>
      </c>
      <c r="N5" s="54">
        <v>4.0</v>
      </c>
      <c r="O5" s="54">
        <v>1.0</v>
      </c>
      <c r="P5" s="54">
        <v>3.0</v>
      </c>
      <c r="Q5" s="54">
        <v>2.0</v>
      </c>
      <c r="R5" s="54">
        <v>3.0</v>
      </c>
      <c r="S5" s="54">
        <v>4.0</v>
      </c>
      <c r="T5" s="54">
        <v>2.0</v>
      </c>
      <c r="U5" s="54">
        <v>4.0</v>
      </c>
      <c r="V5" s="40"/>
      <c r="W5" s="40"/>
      <c r="X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54">
        <v>1.0</v>
      </c>
      <c r="P6" s="54">
        <v>2.0</v>
      </c>
      <c r="Q6" s="54">
        <v>1.0</v>
      </c>
      <c r="R6" s="54">
        <v>1.0</v>
      </c>
      <c r="S6" s="54">
        <v>1.0</v>
      </c>
      <c r="T6" s="54">
        <v>1.0</v>
      </c>
      <c r="U6" s="54">
        <v>1.0</v>
      </c>
      <c r="V6" s="40" t="s">
        <v>188</v>
      </c>
      <c r="W6" s="40"/>
      <c r="X6" s="40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52" t="s">
        <v>166</v>
      </c>
      <c r="K7" s="52" t="s">
        <v>166</v>
      </c>
      <c r="L7" s="52" t="s">
        <v>166</v>
      </c>
      <c r="M7" s="54">
        <v>1.0</v>
      </c>
      <c r="N7" s="54">
        <v>1.0</v>
      </c>
      <c r="O7" s="54">
        <v>1.0</v>
      </c>
      <c r="P7" s="54">
        <v>1.0</v>
      </c>
      <c r="Q7" s="54">
        <v>1.0</v>
      </c>
      <c r="R7" s="54">
        <v>1.0</v>
      </c>
      <c r="S7" s="54">
        <v>3.0</v>
      </c>
      <c r="T7" s="54">
        <v>3.0</v>
      </c>
      <c r="U7" s="54">
        <v>3.0</v>
      </c>
      <c r="V7" s="40"/>
      <c r="W7" s="40"/>
      <c r="X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52" t="s">
        <v>166</v>
      </c>
      <c r="K8" s="52" t="s">
        <v>166</v>
      </c>
      <c r="L8" s="52" t="s">
        <v>166</v>
      </c>
      <c r="M8" s="54">
        <v>2.0</v>
      </c>
      <c r="N8" s="54">
        <v>2.0</v>
      </c>
      <c r="O8" s="54">
        <v>1.0</v>
      </c>
      <c r="P8" s="54">
        <v>4.0</v>
      </c>
      <c r="Q8" s="54">
        <v>5.0</v>
      </c>
      <c r="R8" s="54">
        <v>3.0</v>
      </c>
      <c r="S8" s="54">
        <v>3.0</v>
      </c>
      <c r="T8" s="54">
        <v>3.0</v>
      </c>
      <c r="U8" s="54">
        <v>5.0</v>
      </c>
      <c r="V8" s="40"/>
      <c r="W8" s="40"/>
      <c r="X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54">
        <v>1.0</v>
      </c>
      <c r="K9" s="52" t="s">
        <v>166</v>
      </c>
      <c r="L9" s="54">
        <v>1.0</v>
      </c>
      <c r="M9" s="54">
        <v>4.0</v>
      </c>
      <c r="N9" s="54">
        <v>4.0</v>
      </c>
      <c r="O9" s="54">
        <v>5.0</v>
      </c>
      <c r="P9" s="54">
        <v>2.0</v>
      </c>
      <c r="Q9" s="54">
        <v>2.0</v>
      </c>
      <c r="R9" s="54">
        <v>2.0</v>
      </c>
      <c r="S9" s="54">
        <v>1.0</v>
      </c>
      <c r="T9" s="54">
        <v>1.0</v>
      </c>
      <c r="U9" s="54">
        <v>1.0</v>
      </c>
      <c r="V9" s="40"/>
      <c r="W9" s="40"/>
      <c r="X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52" t="s">
        <v>166</v>
      </c>
      <c r="K10" s="52" t="s">
        <v>166</v>
      </c>
      <c r="L10" s="52" t="s">
        <v>166</v>
      </c>
      <c r="M10" s="54">
        <v>2.0</v>
      </c>
      <c r="N10" s="54">
        <v>2.0</v>
      </c>
      <c r="O10" s="54">
        <v>1.0</v>
      </c>
      <c r="P10" s="54">
        <v>4.0</v>
      </c>
      <c r="Q10" s="54">
        <v>5.0</v>
      </c>
      <c r="R10" s="54">
        <v>4.0</v>
      </c>
      <c r="S10" s="54">
        <v>3.0</v>
      </c>
      <c r="T10" s="54">
        <v>4.0</v>
      </c>
      <c r="U10" s="54">
        <v>5.0</v>
      </c>
      <c r="V10" s="40" t="s">
        <v>196</v>
      </c>
      <c r="W10" s="40"/>
      <c r="X10" s="40"/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52" t="s">
        <v>166</v>
      </c>
      <c r="K11" s="52" t="s">
        <v>166</v>
      </c>
      <c r="L11" s="52" t="s">
        <v>166</v>
      </c>
      <c r="M11" s="54">
        <v>1.0</v>
      </c>
      <c r="N11" s="54">
        <v>1.0</v>
      </c>
      <c r="O11" s="54">
        <v>1.0</v>
      </c>
      <c r="P11" s="54">
        <v>4.0</v>
      </c>
      <c r="Q11" s="54">
        <v>5.0</v>
      </c>
      <c r="R11" s="54">
        <v>4.0</v>
      </c>
      <c r="S11" s="54">
        <v>2.0</v>
      </c>
      <c r="T11" s="54">
        <v>4.0</v>
      </c>
      <c r="U11" s="54">
        <v>5.0</v>
      </c>
      <c r="V11" s="40"/>
      <c r="W11" s="40"/>
      <c r="X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52" t="s">
        <v>166</v>
      </c>
      <c r="K12" s="52" t="s">
        <v>166</v>
      </c>
      <c r="L12" s="52" t="s">
        <v>166</v>
      </c>
      <c r="M12" s="54">
        <v>2.0</v>
      </c>
      <c r="N12" s="54">
        <v>2.0</v>
      </c>
      <c r="O12" s="50">
        <v>1.0</v>
      </c>
      <c r="P12" s="54">
        <v>5.0</v>
      </c>
      <c r="Q12" s="54">
        <v>4.0</v>
      </c>
      <c r="R12" s="54">
        <v>4.0</v>
      </c>
      <c r="S12" s="54">
        <v>4.0</v>
      </c>
      <c r="T12" s="54">
        <v>5.0</v>
      </c>
      <c r="U12" s="54">
        <v>5.0</v>
      </c>
      <c r="V12" s="40"/>
      <c r="W12" s="40"/>
      <c r="X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52" t="s">
        <v>166</v>
      </c>
      <c r="K13" s="52" t="s">
        <v>166</v>
      </c>
      <c r="L13" s="52" t="s">
        <v>166</v>
      </c>
      <c r="M13" s="54">
        <v>4.0</v>
      </c>
      <c r="N13" s="54">
        <v>2.0</v>
      </c>
      <c r="O13" s="54">
        <v>1.0</v>
      </c>
      <c r="P13" s="54">
        <v>3.0</v>
      </c>
      <c r="Q13" s="54">
        <v>5.0</v>
      </c>
      <c r="R13" s="54">
        <v>5.0</v>
      </c>
      <c r="S13" s="54">
        <v>2.0</v>
      </c>
      <c r="T13" s="54">
        <v>1.0</v>
      </c>
      <c r="U13" s="54">
        <v>2.0</v>
      </c>
      <c r="V13" s="40"/>
      <c r="W13" s="40"/>
      <c r="X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52" t="s">
        <v>166</v>
      </c>
      <c r="K14" s="52" t="s">
        <v>166</v>
      </c>
      <c r="L14" s="52" t="s">
        <v>166</v>
      </c>
      <c r="M14" s="54">
        <v>5.0</v>
      </c>
      <c r="N14" s="54">
        <v>5.0</v>
      </c>
      <c r="O14" s="54">
        <v>4.0</v>
      </c>
      <c r="P14" s="54">
        <v>3.0</v>
      </c>
      <c r="Q14" s="54">
        <v>3.0</v>
      </c>
      <c r="R14" s="54">
        <v>5.0</v>
      </c>
      <c r="S14" s="54">
        <v>2.0</v>
      </c>
      <c r="T14" s="54">
        <v>2.0</v>
      </c>
      <c r="U14" s="54">
        <v>2.0</v>
      </c>
      <c r="V14" s="40"/>
      <c r="W14" s="40"/>
      <c r="X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52" t="s">
        <v>166</v>
      </c>
      <c r="K15" s="52" t="s">
        <v>166</v>
      </c>
      <c r="L15" s="52" t="s">
        <v>166</v>
      </c>
      <c r="M15" s="54">
        <v>5.0</v>
      </c>
      <c r="N15" s="54">
        <v>5.0</v>
      </c>
      <c r="O15" s="54">
        <v>2.0</v>
      </c>
      <c r="P15" s="54">
        <v>3.0</v>
      </c>
      <c r="Q15" s="54">
        <v>2.0</v>
      </c>
      <c r="R15" s="54">
        <v>4.0</v>
      </c>
      <c r="S15" s="54">
        <v>1.0</v>
      </c>
      <c r="T15" s="54">
        <v>1.0</v>
      </c>
      <c r="U15" s="54">
        <v>5.0</v>
      </c>
      <c r="V15" s="40"/>
      <c r="W15" s="40"/>
      <c r="X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52" t="s">
        <v>166</v>
      </c>
      <c r="K16" s="52" t="s">
        <v>166</v>
      </c>
      <c r="L16" s="52" t="s">
        <v>166</v>
      </c>
      <c r="M16" s="54">
        <v>2.0</v>
      </c>
      <c r="N16" s="54">
        <v>2.0</v>
      </c>
      <c r="O16" s="54">
        <v>2.0</v>
      </c>
      <c r="P16" s="54">
        <v>4.0</v>
      </c>
      <c r="Q16" s="54">
        <v>4.0</v>
      </c>
      <c r="R16" s="54">
        <v>4.0</v>
      </c>
      <c r="S16" s="54">
        <v>2.0</v>
      </c>
      <c r="T16" s="54">
        <v>3.0</v>
      </c>
      <c r="U16" s="54">
        <v>5.0</v>
      </c>
      <c r="V16" s="40"/>
      <c r="W16" s="40"/>
      <c r="X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52" t="s">
        <v>166</v>
      </c>
      <c r="K17" s="52" t="s">
        <v>166</v>
      </c>
      <c r="L17" s="52" t="s">
        <v>166</v>
      </c>
      <c r="M17" s="54">
        <v>5.0</v>
      </c>
      <c r="N17" s="54">
        <v>5.0</v>
      </c>
      <c r="O17" s="54">
        <v>1.0</v>
      </c>
      <c r="P17" s="54">
        <v>4.0</v>
      </c>
      <c r="Q17" s="54">
        <v>5.0</v>
      </c>
      <c r="R17" s="54">
        <v>2.0</v>
      </c>
      <c r="S17" s="54">
        <v>2.0</v>
      </c>
      <c r="T17" s="54">
        <v>5.0</v>
      </c>
      <c r="U17" s="54">
        <v>3.0</v>
      </c>
      <c r="V17" s="40" t="s">
        <v>213</v>
      </c>
      <c r="W17" s="40"/>
      <c r="X17" s="40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52" t="s">
        <v>166</v>
      </c>
      <c r="K18" s="52" t="s">
        <v>166</v>
      </c>
      <c r="L18" s="52" t="s">
        <v>166</v>
      </c>
      <c r="M18" s="54">
        <v>3.0</v>
      </c>
      <c r="N18" s="54">
        <v>5.0</v>
      </c>
      <c r="O18" s="54">
        <v>1.0</v>
      </c>
      <c r="P18" s="54">
        <v>3.0</v>
      </c>
      <c r="Q18" s="54">
        <v>5.0</v>
      </c>
      <c r="R18" s="54">
        <v>1.0</v>
      </c>
      <c r="S18" s="54">
        <v>3.0</v>
      </c>
      <c r="T18" s="54">
        <v>5.0</v>
      </c>
      <c r="U18" s="54">
        <v>3.0</v>
      </c>
      <c r="V18" s="40" t="s">
        <v>218</v>
      </c>
      <c r="W18" s="40"/>
      <c r="X18" s="40"/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52" t="s">
        <v>166</v>
      </c>
      <c r="K19" s="52" t="s">
        <v>166</v>
      </c>
      <c r="L19" s="52" t="s">
        <v>166</v>
      </c>
      <c r="M19" s="54">
        <v>2.0</v>
      </c>
      <c r="N19" s="54">
        <v>3.0</v>
      </c>
      <c r="O19" s="54">
        <v>2.0</v>
      </c>
      <c r="P19" s="54">
        <v>3.0</v>
      </c>
      <c r="Q19" s="54">
        <v>4.0</v>
      </c>
      <c r="R19" s="54">
        <v>3.0</v>
      </c>
      <c r="S19" s="54">
        <v>4.0</v>
      </c>
      <c r="T19" s="54">
        <v>5.0</v>
      </c>
      <c r="U19" s="54">
        <v>4.0</v>
      </c>
      <c r="V19" s="40"/>
      <c r="W19" s="40"/>
      <c r="X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54">
        <v>1.0</v>
      </c>
      <c r="K20" s="52" t="s">
        <v>166</v>
      </c>
      <c r="L20" s="54">
        <v>1.0</v>
      </c>
      <c r="M20" s="54">
        <v>5.0</v>
      </c>
      <c r="N20" s="54">
        <v>5.0</v>
      </c>
      <c r="O20" s="54">
        <v>3.0</v>
      </c>
      <c r="P20" s="54">
        <v>2.0</v>
      </c>
      <c r="Q20" s="54">
        <v>3.0</v>
      </c>
      <c r="R20" s="54">
        <v>2.0</v>
      </c>
      <c r="S20" s="54">
        <v>4.0</v>
      </c>
      <c r="T20" s="54">
        <v>4.0</v>
      </c>
      <c r="U20" s="54">
        <v>4.0</v>
      </c>
      <c r="V20" s="40" t="s">
        <v>227</v>
      </c>
      <c r="W20" s="40"/>
      <c r="X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52" t="s">
        <v>166</v>
      </c>
      <c r="K21" s="52" t="s">
        <v>166</v>
      </c>
      <c r="L21" s="52" t="s">
        <v>166</v>
      </c>
      <c r="M21" s="54">
        <v>2.0</v>
      </c>
      <c r="N21" s="54">
        <v>2.0</v>
      </c>
      <c r="O21" s="54">
        <v>1.0</v>
      </c>
      <c r="P21" s="54">
        <v>1.0</v>
      </c>
      <c r="Q21" s="54">
        <v>2.0</v>
      </c>
      <c r="R21" s="54">
        <v>2.0</v>
      </c>
      <c r="S21" s="54">
        <v>4.0</v>
      </c>
      <c r="T21" s="54">
        <v>4.0</v>
      </c>
      <c r="U21" s="54">
        <v>5.0</v>
      </c>
      <c r="V21" s="40"/>
      <c r="W21" s="40"/>
      <c r="X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52" t="s">
        <v>166</v>
      </c>
      <c r="K22" s="52" t="s">
        <v>166</v>
      </c>
      <c r="L22" s="52" t="s">
        <v>166</v>
      </c>
      <c r="M22" s="54">
        <v>5.0</v>
      </c>
      <c r="N22" s="54">
        <v>5.0</v>
      </c>
      <c r="O22" s="54">
        <v>3.0</v>
      </c>
      <c r="P22" s="54">
        <v>5.0</v>
      </c>
      <c r="Q22" s="54">
        <v>5.0</v>
      </c>
      <c r="R22" s="54">
        <v>5.0</v>
      </c>
      <c r="S22" s="54">
        <v>4.0</v>
      </c>
      <c r="T22" s="54">
        <v>4.0</v>
      </c>
      <c r="U22" s="54">
        <v>5.0</v>
      </c>
      <c r="V22" s="40"/>
      <c r="W22" s="40"/>
      <c r="X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54">
        <v>2.0</v>
      </c>
      <c r="K23" s="54">
        <v>1.0</v>
      </c>
      <c r="L23" s="54">
        <v>1.0</v>
      </c>
      <c r="M23" s="54">
        <v>1.0</v>
      </c>
      <c r="N23" s="54">
        <v>1.0</v>
      </c>
      <c r="O23" s="54">
        <v>1.0</v>
      </c>
      <c r="P23" s="54">
        <v>1.0</v>
      </c>
      <c r="Q23" s="54">
        <v>1.0</v>
      </c>
      <c r="R23" s="54">
        <v>1.0</v>
      </c>
      <c r="S23" s="54">
        <v>4.0</v>
      </c>
      <c r="T23" s="54">
        <v>5.0</v>
      </c>
      <c r="U23" s="54">
        <v>5.0</v>
      </c>
      <c r="V23" s="40" t="s">
        <v>231</v>
      </c>
      <c r="W23" s="40"/>
      <c r="X23" s="40"/>
    </row>
    <row r="24" ht="15.75" customHeight="1">
      <c r="A24" s="57"/>
      <c r="B24" s="58"/>
      <c r="C24" s="58"/>
      <c r="D24" s="58"/>
      <c r="E24" s="59"/>
      <c r="F24" s="59"/>
      <c r="G24" s="58"/>
      <c r="H24" s="58"/>
      <c r="I24" s="60" t="s">
        <v>250</v>
      </c>
      <c r="J24" s="61">
        <f t="shared" ref="J24:U24" si="1">AVERAGE(J2:J23)</f>
        <v>1.25</v>
      </c>
      <c r="K24" s="61">
        <f t="shared" si="1"/>
        <v>1</v>
      </c>
      <c r="L24" s="61">
        <f t="shared" si="1"/>
        <v>1.8</v>
      </c>
      <c r="M24" s="61">
        <f t="shared" si="1"/>
        <v>2.714285714</v>
      </c>
      <c r="N24" s="61">
        <f t="shared" si="1"/>
        <v>2.857142857</v>
      </c>
      <c r="O24" s="61">
        <f t="shared" si="1"/>
        <v>1.714285714</v>
      </c>
      <c r="P24" s="61">
        <f t="shared" si="1"/>
        <v>3.095238095</v>
      </c>
      <c r="Q24" s="61">
        <f t="shared" si="1"/>
        <v>3.285714286</v>
      </c>
      <c r="R24" s="61">
        <f t="shared" si="1"/>
        <v>2.857142857</v>
      </c>
      <c r="S24" s="61">
        <f t="shared" si="1"/>
        <v>3</v>
      </c>
      <c r="T24" s="61">
        <f t="shared" si="1"/>
        <v>3.409090909</v>
      </c>
      <c r="U24" s="61">
        <f t="shared" si="1"/>
        <v>3.681818182</v>
      </c>
      <c r="V24" s="63"/>
      <c r="W24" s="63"/>
      <c r="X24" s="63"/>
    </row>
    <row r="25" ht="15.75" customHeight="1">
      <c r="A25" s="57"/>
      <c r="B25" s="58"/>
      <c r="C25" s="58"/>
      <c r="D25" s="58"/>
      <c r="E25" s="59"/>
      <c r="F25" s="59"/>
      <c r="G25" s="58"/>
      <c r="H25" s="58"/>
      <c r="I25" s="64" t="s">
        <v>251</v>
      </c>
      <c r="J25" s="65">
        <f t="shared" ref="J25:U25" si="2">_xlfn.STDEV.S(J2:J23)</f>
        <v>0.5</v>
      </c>
      <c r="K25" s="65">
        <f t="shared" si="2"/>
        <v>0</v>
      </c>
      <c r="L25" s="65">
        <f t="shared" si="2"/>
        <v>1.788854382</v>
      </c>
      <c r="M25" s="65">
        <f t="shared" si="2"/>
        <v>1.553797192</v>
      </c>
      <c r="N25" s="65">
        <f t="shared" si="2"/>
        <v>1.621286967</v>
      </c>
      <c r="O25" s="65">
        <f t="shared" si="2"/>
        <v>1.146423008</v>
      </c>
      <c r="P25" s="65">
        <f t="shared" si="2"/>
        <v>1.261140829</v>
      </c>
      <c r="Q25" s="65">
        <f t="shared" si="2"/>
        <v>1.521277659</v>
      </c>
      <c r="R25" s="65">
        <f t="shared" si="2"/>
        <v>1.424279266</v>
      </c>
      <c r="S25" s="65">
        <f t="shared" si="2"/>
        <v>1.195228609</v>
      </c>
      <c r="T25" s="65">
        <f t="shared" si="2"/>
        <v>1.501081861</v>
      </c>
      <c r="U25" s="65">
        <f t="shared" si="2"/>
        <v>1.460148839</v>
      </c>
      <c r="V25" s="63"/>
      <c r="W25" s="63"/>
      <c r="X25" s="63"/>
    </row>
    <row r="26" ht="15.75" customHeight="1">
      <c r="A26" s="66"/>
      <c r="B26" s="68"/>
      <c r="C26" s="68"/>
      <c r="D26" s="68"/>
      <c r="E26" s="70"/>
      <c r="F26" s="70"/>
      <c r="G26" s="71"/>
      <c r="H26" s="71"/>
      <c r="I26" s="67"/>
      <c r="K26" s="69" t="s">
        <v>83</v>
      </c>
      <c r="L26" s="69" t="s">
        <v>84</v>
      </c>
      <c r="M26" s="69" t="s">
        <v>85</v>
      </c>
      <c r="N26" s="69" t="s">
        <v>86</v>
      </c>
      <c r="P26" s="69"/>
      <c r="Q26" s="69"/>
      <c r="R26" s="69"/>
      <c r="S26" s="69"/>
      <c r="U26" s="69"/>
      <c r="V26" s="69"/>
      <c r="W26" s="69"/>
      <c r="X26" s="69"/>
    </row>
    <row r="27" ht="15.75" customHeight="1">
      <c r="A27" s="66"/>
      <c r="B27" s="68"/>
      <c r="C27" s="68"/>
      <c r="D27" s="68"/>
      <c r="E27" s="70"/>
      <c r="F27" s="70"/>
      <c r="G27" s="71"/>
      <c r="H27" s="71"/>
      <c r="I27" s="72" t="s">
        <v>252</v>
      </c>
      <c r="J27" s="28" t="s">
        <v>253</v>
      </c>
      <c r="K27" s="74">
        <v>1.25</v>
      </c>
      <c r="L27" s="74">
        <v>2.7142857142857144</v>
      </c>
      <c r="M27" s="74">
        <v>3.0952380952380953</v>
      </c>
      <c r="N27" s="74">
        <v>3.0</v>
      </c>
      <c r="O27" s="28" t="s">
        <v>14</v>
      </c>
      <c r="P27" s="74">
        <v>1.0</v>
      </c>
      <c r="Q27" s="74">
        <v>2.857142857142857</v>
      </c>
      <c r="R27" s="74">
        <v>3.2857142857142856</v>
      </c>
      <c r="S27" s="74">
        <v>3.409090909090909</v>
      </c>
      <c r="T27" s="75" t="s">
        <v>19</v>
      </c>
      <c r="U27" s="74">
        <v>1.8</v>
      </c>
      <c r="V27" s="74">
        <v>1.7142857142857142</v>
      </c>
      <c r="W27" s="74">
        <v>2.857142857142857</v>
      </c>
      <c r="X27" s="74">
        <v>3.6818181818181817</v>
      </c>
    </row>
    <row r="28" ht="15.75" customHeight="1">
      <c r="A28" s="57"/>
      <c r="B28" s="58"/>
      <c r="C28" s="58"/>
      <c r="D28" s="58"/>
      <c r="E28" s="59"/>
      <c r="F28" s="59"/>
      <c r="G28" s="58"/>
      <c r="H28" s="58"/>
      <c r="I28" s="77"/>
      <c r="J28" s="78" t="s">
        <v>237</v>
      </c>
      <c r="K28" s="78" t="s">
        <v>238</v>
      </c>
      <c r="L28" s="78" t="s">
        <v>239</v>
      </c>
      <c r="M28" s="78" t="s">
        <v>240</v>
      </c>
      <c r="N28" s="78" t="s">
        <v>241</v>
      </c>
      <c r="O28" s="78" t="s">
        <v>242</v>
      </c>
      <c r="P28" s="78" t="s">
        <v>243</v>
      </c>
      <c r="Q28" s="78" t="s">
        <v>244</v>
      </c>
      <c r="R28" s="78" t="s">
        <v>245</v>
      </c>
      <c r="S28" s="78" t="s">
        <v>246</v>
      </c>
      <c r="T28" s="78" t="s">
        <v>247</v>
      </c>
      <c r="U28" s="78" t="s">
        <v>248</v>
      </c>
      <c r="V28" s="63"/>
      <c r="W28" s="63"/>
      <c r="X28" s="63"/>
    </row>
    <row r="29" ht="15.75" customHeight="1">
      <c r="A29" s="57"/>
      <c r="B29" s="58"/>
      <c r="C29" s="58"/>
      <c r="D29" s="58"/>
      <c r="E29" s="59"/>
      <c r="F29" s="59"/>
      <c r="G29" s="58"/>
      <c r="H29" s="58"/>
      <c r="I29" s="81" t="s">
        <v>254</v>
      </c>
      <c r="J29" s="83">
        <f t="shared" ref="J29:U29" si="3">MIN(J2:J23)</f>
        <v>1</v>
      </c>
      <c r="K29" s="83">
        <f t="shared" si="3"/>
        <v>1</v>
      </c>
      <c r="L29" s="83">
        <f t="shared" si="3"/>
        <v>1</v>
      </c>
      <c r="M29" s="83">
        <f t="shared" si="3"/>
        <v>1</v>
      </c>
      <c r="N29" s="83">
        <f t="shared" si="3"/>
        <v>1</v>
      </c>
      <c r="O29" s="83">
        <f t="shared" si="3"/>
        <v>1</v>
      </c>
      <c r="P29" s="83">
        <f t="shared" si="3"/>
        <v>1</v>
      </c>
      <c r="Q29" s="83">
        <f t="shared" si="3"/>
        <v>1</v>
      </c>
      <c r="R29" s="83">
        <f t="shared" si="3"/>
        <v>1</v>
      </c>
      <c r="S29" s="83">
        <f t="shared" si="3"/>
        <v>1</v>
      </c>
      <c r="T29" s="83">
        <f t="shared" si="3"/>
        <v>1</v>
      </c>
      <c r="U29" s="83">
        <f t="shared" si="3"/>
        <v>1</v>
      </c>
      <c r="V29" s="63"/>
      <c r="W29" s="63"/>
      <c r="X29" s="63"/>
    </row>
    <row r="30" ht="15.75" customHeight="1">
      <c r="A30" s="57"/>
      <c r="B30" s="58"/>
      <c r="C30" s="58"/>
      <c r="D30" s="58"/>
      <c r="E30" s="59"/>
      <c r="F30" s="59"/>
      <c r="G30" s="58"/>
      <c r="H30" s="58"/>
      <c r="I30" s="81" t="s">
        <v>255</v>
      </c>
      <c r="J30" s="84">
        <f t="shared" ref="J30:U30" si="4">QUARTILE(J2:J23,1)</f>
        <v>1</v>
      </c>
      <c r="K30" s="84">
        <f t="shared" si="4"/>
        <v>1</v>
      </c>
      <c r="L30" s="84">
        <f t="shared" si="4"/>
        <v>1</v>
      </c>
      <c r="M30" s="84">
        <f t="shared" si="4"/>
        <v>2</v>
      </c>
      <c r="N30" s="84">
        <f t="shared" si="4"/>
        <v>2</v>
      </c>
      <c r="O30" s="84">
        <f t="shared" si="4"/>
        <v>1</v>
      </c>
      <c r="P30" s="84">
        <f t="shared" si="4"/>
        <v>2</v>
      </c>
      <c r="Q30" s="84">
        <f t="shared" si="4"/>
        <v>2</v>
      </c>
      <c r="R30" s="84">
        <f t="shared" si="4"/>
        <v>2</v>
      </c>
      <c r="S30" s="84">
        <f t="shared" si="4"/>
        <v>2</v>
      </c>
      <c r="T30" s="84">
        <f t="shared" si="4"/>
        <v>2.25</v>
      </c>
      <c r="U30" s="84">
        <f t="shared" si="4"/>
        <v>2.25</v>
      </c>
      <c r="V30" s="63"/>
      <c r="W30" s="63"/>
      <c r="X30" s="63"/>
    </row>
    <row r="31" ht="15.75" customHeight="1">
      <c r="A31" s="57"/>
      <c r="B31" s="58"/>
      <c r="C31" s="58"/>
      <c r="D31" s="58"/>
      <c r="E31" s="59"/>
      <c r="F31" s="59"/>
      <c r="G31" s="58"/>
      <c r="H31" s="58"/>
      <c r="I31" s="81" t="s">
        <v>256</v>
      </c>
      <c r="J31" s="85">
        <f t="shared" ref="J31:U31" si="5">MEDIAN(J2:J23)</f>
        <v>1</v>
      </c>
      <c r="K31" s="85">
        <f t="shared" si="5"/>
        <v>1</v>
      </c>
      <c r="L31" s="85">
        <f t="shared" si="5"/>
        <v>1</v>
      </c>
      <c r="M31" s="85">
        <f t="shared" si="5"/>
        <v>2</v>
      </c>
      <c r="N31" s="85">
        <f t="shared" si="5"/>
        <v>2</v>
      </c>
      <c r="O31" s="85">
        <f t="shared" si="5"/>
        <v>1</v>
      </c>
      <c r="P31" s="85">
        <f t="shared" si="5"/>
        <v>3</v>
      </c>
      <c r="Q31" s="85">
        <f t="shared" si="5"/>
        <v>3</v>
      </c>
      <c r="R31" s="85">
        <f t="shared" si="5"/>
        <v>3</v>
      </c>
      <c r="S31" s="85">
        <f t="shared" si="5"/>
        <v>3</v>
      </c>
      <c r="T31" s="85">
        <f t="shared" si="5"/>
        <v>4</v>
      </c>
      <c r="U31" s="85">
        <f t="shared" si="5"/>
        <v>4</v>
      </c>
      <c r="V31" s="63"/>
      <c r="W31" s="63"/>
      <c r="X31" s="63"/>
    </row>
    <row r="32" ht="15.75" customHeight="1">
      <c r="A32" s="57"/>
      <c r="B32" s="58"/>
      <c r="C32" s="58"/>
      <c r="D32" s="58"/>
      <c r="E32" s="59"/>
      <c r="F32" s="59"/>
      <c r="G32" s="58"/>
      <c r="H32" s="58"/>
      <c r="I32" s="81" t="s">
        <v>257</v>
      </c>
      <c r="J32" s="84">
        <f t="shared" ref="J32:U32" si="6">QUARTILE(J2:J23,3)</f>
        <v>1.25</v>
      </c>
      <c r="K32" s="84">
        <f t="shared" si="6"/>
        <v>1</v>
      </c>
      <c r="L32" s="84">
        <f t="shared" si="6"/>
        <v>1</v>
      </c>
      <c r="M32" s="84">
        <f t="shared" si="6"/>
        <v>4</v>
      </c>
      <c r="N32" s="84">
        <f t="shared" si="6"/>
        <v>5</v>
      </c>
      <c r="O32" s="84">
        <f t="shared" si="6"/>
        <v>2</v>
      </c>
      <c r="P32" s="84">
        <f t="shared" si="6"/>
        <v>4</v>
      </c>
      <c r="Q32" s="84">
        <f t="shared" si="6"/>
        <v>5</v>
      </c>
      <c r="R32" s="84">
        <f t="shared" si="6"/>
        <v>4</v>
      </c>
      <c r="S32" s="84">
        <f t="shared" si="6"/>
        <v>4</v>
      </c>
      <c r="T32" s="84">
        <f t="shared" si="6"/>
        <v>5</v>
      </c>
      <c r="U32" s="84">
        <f t="shared" si="6"/>
        <v>5</v>
      </c>
      <c r="V32" s="63"/>
      <c r="W32" s="63"/>
      <c r="X32" s="63"/>
    </row>
    <row r="33" ht="15.75" customHeight="1">
      <c r="A33" s="57"/>
      <c r="B33" s="57"/>
      <c r="C33" s="57"/>
      <c r="D33" s="57"/>
      <c r="E33" s="57"/>
      <c r="F33" s="57"/>
      <c r="G33" s="57"/>
      <c r="H33" s="87"/>
      <c r="I33" s="81" t="s">
        <v>258</v>
      </c>
      <c r="J33" s="83">
        <f t="shared" ref="J33:U33" si="7">MAX(J2:J23)</f>
        <v>2</v>
      </c>
      <c r="K33" s="83">
        <f t="shared" si="7"/>
        <v>1</v>
      </c>
      <c r="L33" s="83">
        <f t="shared" si="7"/>
        <v>5</v>
      </c>
      <c r="M33" s="83">
        <f t="shared" si="7"/>
        <v>5</v>
      </c>
      <c r="N33" s="83">
        <f t="shared" si="7"/>
        <v>5</v>
      </c>
      <c r="O33" s="83">
        <f t="shared" si="7"/>
        <v>5</v>
      </c>
      <c r="P33" s="83">
        <f t="shared" si="7"/>
        <v>5</v>
      </c>
      <c r="Q33" s="83">
        <f t="shared" si="7"/>
        <v>5</v>
      </c>
      <c r="R33" s="83">
        <f t="shared" si="7"/>
        <v>5</v>
      </c>
      <c r="S33" s="83">
        <f t="shared" si="7"/>
        <v>5</v>
      </c>
      <c r="T33" s="83">
        <f t="shared" si="7"/>
        <v>5</v>
      </c>
      <c r="U33" s="83">
        <f t="shared" si="7"/>
        <v>5</v>
      </c>
      <c r="V33" s="91"/>
      <c r="W33" s="91"/>
      <c r="X33" s="91"/>
    </row>
    <row r="34" ht="15.75" customHeight="1">
      <c r="A34" s="26"/>
      <c r="B34" s="26"/>
      <c r="C34" s="26"/>
      <c r="D34" s="26"/>
      <c r="E34" s="26"/>
      <c r="F34" s="26"/>
      <c r="G34" s="26"/>
      <c r="H34" s="93"/>
      <c r="V34" s="23"/>
      <c r="W34" s="23"/>
      <c r="X34" s="23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V35" s="23"/>
      <c r="W35" s="23"/>
      <c r="X35" s="23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41"/>
      <c r="J36" s="86" t="s">
        <v>83</v>
      </c>
      <c r="M36" s="88" t="s">
        <v>84</v>
      </c>
      <c r="P36" s="88" t="s">
        <v>85</v>
      </c>
      <c r="S36" s="88" t="s">
        <v>86</v>
      </c>
      <c r="V36" s="23"/>
      <c r="W36" s="23"/>
      <c r="X36" s="23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89" t="s">
        <v>259</v>
      </c>
      <c r="J37" s="90" t="s">
        <v>260</v>
      </c>
      <c r="K37" s="90" t="s">
        <v>261</v>
      </c>
      <c r="L37" s="90" t="s">
        <v>262</v>
      </c>
      <c r="M37" s="90" t="s">
        <v>263</v>
      </c>
      <c r="N37" s="90" t="s">
        <v>264</v>
      </c>
      <c r="O37" s="90" t="s">
        <v>265</v>
      </c>
      <c r="P37" s="90" t="s">
        <v>266</v>
      </c>
      <c r="Q37" s="90" t="s">
        <v>267</v>
      </c>
      <c r="R37" s="90" t="s">
        <v>268</v>
      </c>
      <c r="S37" s="90" t="s">
        <v>269</v>
      </c>
      <c r="T37" s="90" t="s">
        <v>270</v>
      </c>
      <c r="U37" s="90" t="s">
        <v>271</v>
      </c>
      <c r="V37" s="23"/>
      <c r="W37" s="23"/>
      <c r="X37" s="23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92" t="s">
        <v>166</v>
      </c>
      <c r="J38" s="96">
        <f>COUNTIF(J2:J23,I38)</f>
        <v>18</v>
      </c>
      <c r="K38" s="96">
        <f t="shared" ref="K38:U38" si="8">COUNTIF(K2:K23,"Not applicable")</f>
        <v>20</v>
      </c>
      <c r="L38" s="96">
        <f t="shared" si="8"/>
        <v>17</v>
      </c>
      <c r="M38" s="34">
        <f t="shared" si="8"/>
        <v>1</v>
      </c>
      <c r="N38" s="34">
        <f t="shared" si="8"/>
        <v>1</v>
      </c>
      <c r="O38" s="34">
        <f t="shared" si="8"/>
        <v>1</v>
      </c>
      <c r="P38" s="34">
        <f t="shared" si="8"/>
        <v>1</v>
      </c>
      <c r="Q38" s="34">
        <f t="shared" si="8"/>
        <v>1</v>
      </c>
      <c r="R38" s="34">
        <f t="shared" si="8"/>
        <v>1</v>
      </c>
      <c r="S38" s="34">
        <f t="shared" si="8"/>
        <v>0</v>
      </c>
      <c r="T38" s="34">
        <f t="shared" si="8"/>
        <v>0</v>
      </c>
      <c r="U38" s="34">
        <f t="shared" si="8"/>
        <v>0</v>
      </c>
      <c r="V38" s="23"/>
      <c r="W38" s="23"/>
      <c r="X38" s="23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95">
        <v>1.0</v>
      </c>
      <c r="J39" s="34">
        <f t="shared" ref="J39:U39" si="9">COUNTIF(J2:J23,"1")</f>
        <v>3</v>
      </c>
      <c r="K39" s="34">
        <f t="shared" si="9"/>
        <v>2</v>
      </c>
      <c r="L39" s="34">
        <f t="shared" si="9"/>
        <v>4</v>
      </c>
      <c r="M39" s="34">
        <f t="shared" si="9"/>
        <v>5</v>
      </c>
      <c r="N39" s="34">
        <f t="shared" si="9"/>
        <v>5</v>
      </c>
      <c r="O39" s="96">
        <f t="shared" si="9"/>
        <v>13</v>
      </c>
      <c r="P39" s="34">
        <f t="shared" si="9"/>
        <v>3</v>
      </c>
      <c r="Q39" s="34">
        <f t="shared" si="9"/>
        <v>3</v>
      </c>
      <c r="R39" s="96">
        <f t="shared" si="9"/>
        <v>5</v>
      </c>
      <c r="S39" s="34">
        <f t="shared" si="9"/>
        <v>3</v>
      </c>
      <c r="T39" s="34">
        <f t="shared" si="9"/>
        <v>4</v>
      </c>
      <c r="U39" s="34">
        <f t="shared" si="9"/>
        <v>2</v>
      </c>
      <c r="V39" s="23"/>
      <c r="W39" s="23"/>
      <c r="X39" s="23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95">
        <v>2.0</v>
      </c>
      <c r="J40" s="34">
        <f t="shared" ref="J40:U40" si="10">COUNTIF(J2:J23,"2")</f>
        <v>1</v>
      </c>
      <c r="K40" s="34">
        <f t="shared" si="10"/>
        <v>0</v>
      </c>
      <c r="L40" s="34">
        <f t="shared" si="10"/>
        <v>0</v>
      </c>
      <c r="M40" s="96">
        <f t="shared" si="10"/>
        <v>8</v>
      </c>
      <c r="N40" s="96">
        <f t="shared" si="10"/>
        <v>7</v>
      </c>
      <c r="O40" s="34">
        <f t="shared" si="10"/>
        <v>4</v>
      </c>
      <c r="P40" s="34">
        <f t="shared" si="10"/>
        <v>3</v>
      </c>
      <c r="Q40" s="34">
        <f t="shared" si="10"/>
        <v>5</v>
      </c>
      <c r="R40" s="34">
        <f t="shared" si="10"/>
        <v>4</v>
      </c>
      <c r="S40" s="34">
        <f t="shared" si="10"/>
        <v>5</v>
      </c>
      <c r="T40" s="34">
        <f t="shared" si="10"/>
        <v>2</v>
      </c>
      <c r="U40" s="34">
        <f t="shared" si="10"/>
        <v>4</v>
      </c>
      <c r="V40" s="23"/>
      <c r="W40" s="23"/>
      <c r="X40" s="23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95">
        <v>3.0</v>
      </c>
      <c r="J41" s="34">
        <f t="shared" ref="J41:U41" si="11">COUNTIF(J2:J23,"3")</f>
        <v>0</v>
      </c>
      <c r="K41" s="34">
        <f t="shared" si="11"/>
        <v>0</v>
      </c>
      <c r="L41" s="34">
        <f t="shared" si="11"/>
        <v>0</v>
      </c>
      <c r="M41" s="34">
        <f t="shared" si="11"/>
        <v>1</v>
      </c>
      <c r="N41" s="34">
        <f t="shared" si="11"/>
        <v>1</v>
      </c>
      <c r="O41" s="34">
        <f t="shared" si="11"/>
        <v>2</v>
      </c>
      <c r="P41" s="96">
        <f t="shared" si="11"/>
        <v>7</v>
      </c>
      <c r="Q41" s="34">
        <f t="shared" si="11"/>
        <v>3</v>
      </c>
      <c r="R41" s="34">
        <f t="shared" si="11"/>
        <v>4</v>
      </c>
      <c r="S41" s="34">
        <f t="shared" si="11"/>
        <v>4</v>
      </c>
      <c r="T41" s="34">
        <f t="shared" si="11"/>
        <v>4</v>
      </c>
      <c r="U41" s="34">
        <f t="shared" si="11"/>
        <v>3</v>
      </c>
      <c r="V41" s="23"/>
      <c r="W41" s="23"/>
      <c r="X41" s="23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95">
        <v>4.0</v>
      </c>
      <c r="J42" s="34">
        <f t="shared" ref="J42:U42" si="12">COUNTIF(J2:J23,"4")</f>
        <v>0</v>
      </c>
      <c r="K42" s="34">
        <f t="shared" si="12"/>
        <v>0</v>
      </c>
      <c r="L42" s="34">
        <f t="shared" si="12"/>
        <v>0</v>
      </c>
      <c r="M42" s="34">
        <f t="shared" si="12"/>
        <v>2</v>
      </c>
      <c r="N42" s="34">
        <f t="shared" si="12"/>
        <v>2</v>
      </c>
      <c r="O42" s="34">
        <f t="shared" si="12"/>
        <v>1</v>
      </c>
      <c r="P42" s="34">
        <f t="shared" si="12"/>
        <v>5</v>
      </c>
      <c r="Q42" s="34">
        <f t="shared" si="12"/>
        <v>3</v>
      </c>
      <c r="R42" s="96">
        <f t="shared" si="12"/>
        <v>5</v>
      </c>
      <c r="S42" s="96">
        <f t="shared" si="12"/>
        <v>9</v>
      </c>
      <c r="T42" s="34">
        <f t="shared" si="12"/>
        <v>5</v>
      </c>
      <c r="U42" s="34">
        <f t="shared" si="12"/>
        <v>3</v>
      </c>
      <c r="V42" s="23"/>
      <c r="W42" s="23"/>
      <c r="X42" s="23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95">
        <v>5.0</v>
      </c>
      <c r="J43" s="34">
        <f t="shared" ref="J43:U43" si="13">COUNTIF(J2:J23,"5")</f>
        <v>0</v>
      </c>
      <c r="K43" s="34">
        <f t="shared" si="13"/>
        <v>0</v>
      </c>
      <c r="L43" s="34">
        <f t="shared" si="13"/>
        <v>1</v>
      </c>
      <c r="M43" s="34">
        <f t="shared" si="13"/>
        <v>5</v>
      </c>
      <c r="N43" s="34">
        <f t="shared" si="13"/>
        <v>6</v>
      </c>
      <c r="O43" s="34">
        <f t="shared" si="13"/>
        <v>1</v>
      </c>
      <c r="P43" s="34">
        <f t="shared" si="13"/>
        <v>3</v>
      </c>
      <c r="Q43" s="96">
        <f t="shared" si="13"/>
        <v>7</v>
      </c>
      <c r="R43" s="34">
        <f t="shared" si="13"/>
        <v>3</v>
      </c>
      <c r="S43" s="34">
        <f t="shared" si="13"/>
        <v>1</v>
      </c>
      <c r="T43" s="96">
        <f t="shared" si="13"/>
        <v>7</v>
      </c>
      <c r="U43" s="96">
        <f t="shared" si="13"/>
        <v>10</v>
      </c>
      <c r="V43" s="23"/>
      <c r="W43" s="23"/>
      <c r="X43" s="23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3"/>
      <c r="W44" s="23"/>
      <c r="X44" s="23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3"/>
      <c r="W45" s="23"/>
      <c r="X45" s="23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3"/>
      <c r="W46" s="23"/>
      <c r="X46" s="23"/>
    </row>
    <row r="47" ht="15.75" customHeight="1">
      <c r="A47" s="26"/>
      <c r="B47" s="26"/>
      <c r="C47" s="26"/>
      <c r="D47" s="26"/>
      <c r="E47" s="26"/>
      <c r="F47" s="26"/>
      <c r="G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3"/>
      <c r="W47" s="23"/>
      <c r="X47" s="23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3"/>
      <c r="W48" s="23"/>
      <c r="X48" s="23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3"/>
      <c r="W49" s="23"/>
      <c r="X49" s="23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3"/>
      <c r="W50" s="23"/>
      <c r="X50" s="23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3"/>
      <c r="W51" s="23"/>
      <c r="X51" s="23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3"/>
      <c r="W52" s="23"/>
      <c r="X52" s="23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3"/>
      <c r="W53" s="23"/>
      <c r="X53" s="23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3"/>
      <c r="W54" s="23"/>
      <c r="X54" s="23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3"/>
      <c r="W55" s="23"/>
      <c r="X55" s="23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3"/>
      <c r="W56" s="23"/>
      <c r="X56" s="23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3"/>
      <c r="W57" s="23"/>
      <c r="X57" s="23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3"/>
      <c r="W58" s="23"/>
      <c r="X58" s="23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3"/>
      <c r="W59" s="23"/>
      <c r="X59" s="23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3"/>
      <c r="W60" s="23"/>
      <c r="X60" s="23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3"/>
      <c r="W61" s="23"/>
      <c r="X61" s="23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3"/>
      <c r="W62" s="23"/>
      <c r="X62" s="23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3"/>
      <c r="W63" s="23"/>
      <c r="X63" s="23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3"/>
      <c r="W64" s="23"/>
      <c r="X64" s="23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3"/>
      <c r="W65" s="23"/>
      <c r="X65" s="23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3"/>
      <c r="W66" s="23"/>
      <c r="X66" s="23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3"/>
      <c r="W67" s="23"/>
      <c r="X67" s="23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3"/>
      <c r="W68" s="23"/>
      <c r="X68" s="23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3"/>
      <c r="W69" s="23"/>
      <c r="X69" s="23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3"/>
      <c r="W70" s="23"/>
      <c r="X70" s="23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3"/>
      <c r="W71" s="23"/>
      <c r="X71" s="23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3"/>
      <c r="W72" s="23"/>
      <c r="X72" s="23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3"/>
      <c r="W73" s="23"/>
      <c r="X73" s="23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3"/>
      <c r="W74" s="23"/>
      <c r="X74" s="23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3"/>
      <c r="W75" s="23"/>
      <c r="X75" s="23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3"/>
      <c r="W76" s="23"/>
      <c r="X76" s="23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3"/>
      <c r="W77" s="23"/>
      <c r="X77" s="23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3"/>
      <c r="W78" s="23"/>
      <c r="X78" s="23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3"/>
      <c r="W79" s="23"/>
      <c r="X79" s="23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3"/>
      <c r="W80" s="23"/>
      <c r="X80" s="23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3"/>
      <c r="W81" s="23"/>
      <c r="X81" s="23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3"/>
      <c r="W82" s="23"/>
      <c r="X82" s="23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3"/>
      <c r="W83" s="23"/>
      <c r="X83" s="23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3"/>
      <c r="W84" s="23"/>
      <c r="X84" s="23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3"/>
      <c r="W85" s="23"/>
      <c r="X85" s="23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3"/>
      <c r="W86" s="23"/>
      <c r="X86" s="23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3"/>
      <c r="W87" s="23"/>
      <c r="X87" s="23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3"/>
      <c r="W88" s="23"/>
      <c r="X88" s="23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3"/>
      <c r="W89" s="23"/>
      <c r="X89" s="23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3"/>
      <c r="W90" s="23"/>
      <c r="X90" s="23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3"/>
      <c r="W91" s="23"/>
      <c r="X91" s="23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3"/>
      <c r="W92" s="23"/>
      <c r="X92" s="23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3"/>
      <c r="W93" s="23"/>
      <c r="X93" s="23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3"/>
      <c r="W94" s="23"/>
      <c r="X94" s="23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3"/>
      <c r="W95" s="23"/>
      <c r="X95" s="23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3"/>
      <c r="W96" s="23"/>
      <c r="X96" s="23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3"/>
      <c r="W97" s="23"/>
      <c r="X97" s="23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3"/>
      <c r="W98" s="23"/>
      <c r="X98" s="23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3"/>
      <c r="W99" s="23"/>
      <c r="X99" s="23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3"/>
      <c r="W100" s="23"/>
      <c r="X100" s="23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3"/>
      <c r="W101" s="23"/>
      <c r="X101" s="23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3"/>
      <c r="W102" s="23"/>
      <c r="X102" s="23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3"/>
      <c r="W103" s="23"/>
      <c r="X103" s="23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3"/>
      <c r="W104" s="23"/>
      <c r="X104" s="23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3"/>
      <c r="W105" s="23"/>
      <c r="X105" s="23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3"/>
      <c r="W106" s="23"/>
      <c r="X106" s="23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3"/>
      <c r="W107" s="23"/>
      <c r="X107" s="23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3"/>
      <c r="W108" s="23"/>
      <c r="X108" s="23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3"/>
      <c r="W109" s="23"/>
      <c r="X109" s="23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3"/>
      <c r="W110" s="23"/>
      <c r="X110" s="23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3"/>
      <c r="W111" s="23"/>
      <c r="X111" s="23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3"/>
      <c r="W112" s="23"/>
      <c r="X112" s="23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3"/>
      <c r="W113" s="23"/>
      <c r="X113" s="23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3"/>
      <c r="W114" s="23"/>
      <c r="X114" s="23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3"/>
      <c r="W115" s="23"/>
      <c r="X115" s="23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3"/>
      <c r="W116" s="23"/>
      <c r="X116" s="23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3"/>
      <c r="W117" s="23"/>
      <c r="X117" s="23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3"/>
      <c r="W118" s="23"/>
      <c r="X118" s="23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3"/>
      <c r="W119" s="23"/>
      <c r="X119" s="23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3"/>
      <c r="W120" s="23"/>
      <c r="X120" s="23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3"/>
      <c r="W121" s="23"/>
      <c r="X121" s="23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3"/>
      <c r="W122" s="23"/>
      <c r="X122" s="23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3"/>
      <c r="W123" s="23"/>
      <c r="X123" s="23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3"/>
      <c r="W124" s="23"/>
      <c r="X124" s="23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3"/>
      <c r="W125" s="23"/>
      <c r="X125" s="23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3"/>
      <c r="W126" s="23"/>
      <c r="X126" s="23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3"/>
      <c r="W127" s="23"/>
      <c r="X127" s="23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3"/>
      <c r="W128" s="23"/>
      <c r="X128" s="23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3"/>
      <c r="W129" s="23"/>
      <c r="X129" s="23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3"/>
      <c r="W130" s="23"/>
      <c r="X130" s="23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3"/>
      <c r="W131" s="23"/>
      <c r="X131" s="23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3"/>
      <c r="W132" s="23"/>
      <c r="X132" s="23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3"/>
      <c r="W133" s="23"/>
      <c r="X133" s="23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3"/>
      <c r="W134" s="23"/>
      <c r="X134" s="23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3"/>
      <c r="W135" s="23"/>
      <c r="X135" s="23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3"/>
      <c r="W136" s="23"/>
      <c r="X136" s="23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3"/>
      <c r="W137" s="23"/>
      <c r="X137" s="23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3"/>
      <c r="W138" s="23"/>
      <c r="X138" s="23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3"/>
      <c r="W139" s="23"/>
      <c r="X139" s="23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3"/>
      <c r="W140" s="23"/>
      <c r="X140" s="23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3"/>
      <c r="W141" s="23"/>
      <c r="X141" s="23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3"/>
      <c r="W142" s="23"/>
      <c r="X142" s="23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3"/>
      <c r="W143" s="23"/>
      <c r="X143" s="23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3"/>
      <c r="W144" s="23"/>
      <c r="X144" s="23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3"/>
      <c r="W145" s="23"/>
      <c r="X145" s="23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3"/>
      <c r="W146" s="23"/>
      <c r="X146" s="23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3"/>
      <c r="W147" s="23"/>
      <c r="X147" s="23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3"/>
      <c r="W148" s="23"/>
      <c r="X148" s="23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3"/>
      <c r="W149" s="23"/>
      <c r="X149" s="23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3"/>
      <c r="W150" s="23"/>
      <c r="X150" s="23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3"/>
      <c r="W151" s="23"/>
      <c r="X151" s="23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3"/>
      <c r="W152" s="23"/>
      <c r="X152" s="23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3"/>
      <c r="W153" s="23"/>
      <c r="X153" s="23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3"/>
      <c r="W154" s="23"/>
      <c r="X154" s="23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3"/>
      <c r="W155" s="23"/>
      <c r="X155" s="23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3"/>
      <c r="W156" s="23"/>
      <c r="X156" s="23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3"/>
      <c r="W157" s="23"/>
      <c r="X157" s="23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3"/>
      <c r="W158" s="23"/>
      <c r="X158" s="23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3"/>
      <c r="W159" s="23"/>
      <c r="X159" s="23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3"/>
      <c r="W160" s="23"/>
      <c r="X160" s="23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3"/>
      <c r="W161" s="23"/>
      <c r="X161" s="23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3"/>
      <c r="W162" s="23"/>
      <c r="X162" s="23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3"/>
      <c r="W163" s="23"/>
      <c r="X163" s="23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3"/>
      <c r="W164" s="23"/>
      <c r="X164" s="23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3"/>
      <c r="W165" s="23"/>
      <c r="X165" s="23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3"/>
      <c r="W166" s="23"/>
      <c r="X166" s="23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3"/>
      <c r="W167" s="23"/>
      <c r="X167" s="23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3"/>
      <c r="W168" s="23"/>
      <c r="X168" s="23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3"/>
      <c r="W169" s="23"/>
      <c r="X169" s="23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3"/>
      <c r="W170" s="23"/>
      <c r="X170" s="23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3"/>
      <c r="W171" s="23"/>
      <c r="X171" s="23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3"/>
      <c r="W172" s="23"/>
      <c r="X172" s="23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3"/>
      <c r="W173" s="23"/>
      <c r="X173" s="23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3"/>
      <c r="W174" s="23"/>
      <c r="X174" s="23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3"/>
      <c r="W175" s="23"/>
      <c r="X175" s="23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3"/>
      <c r="W176" s="23"/>
      <c r="X176" s="23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3"/>
      <c r="W177" s="23"/>
      <c r="X177" s="23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3"/>
      <c r="W178" s="23"/>
      <c r="X178" s="23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3"/>
      <c r="W179" s="23"/>
      <c r="X179" s="23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3"/>
      <c r="W180" s="23"/>
      <c r="X180" s="23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3"/>
      <c r="W181" s="23"/>
      <c r="X181" s="23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3"/>
      <c r="W182" s="23"/>
      <c r="X182" s="23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3"/>
      <c r="W183" s="23"/>
      <c r="X183" s="23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3"/>
      <c r="W184" s="23"/>
      <c r="X184" s="23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3"/>
      <c r="W185" s="23"/>
      <c r="X185" s="23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3"/>
      <c r="W186" s="23"/>
      <c r="X186" s="23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3"/>
      <c r="W187" s="23"/>
      <c r="X187" s="23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3"/>
      <c r="W188" s="23"/>
      <c r="X188" s="23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3"/>
      <c r="W189" s="23"/>
      <c r="X189" s="23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3"/>
      <c r="W190" s="23"/>
      <c r="X190" s="23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3"/>
      <c r="W191" s="23"/>
      <c r="X191" s="23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3"/>
      <c r="W192" s="23"/>
      <c r="X192" s="23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3"/>
      <c r="W193" s="23"/>
      <c r="X193" s="23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3"/>
      <c r="W194" s="23"/>
      <c r="X194" s="23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3"/>
      <c r="W195" s="23"/>
      <c r="X195" s="23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3"/>
      <c r="W196" s="23"/>
      <c r="X196" s="23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3"/>
      <c r="W197" s="23"/>
      <c r="X197" s="23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3"/>
      <c r="W198" s="23"/>
      <c r="X198" s="23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3"/>
      <c r="W199" s="23"/>
      <c r="X199" s="23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3"/>
      <c r="W200" s="23"/>
      <c r="X200" s="23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3"/>
      <c r="W201" s="23"/>
      <c r="X201" s="23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3"/>
      <c r="W202" s="23"/>
      <c r="X202" s="23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3"/>
      <c r="W203" s="23"/>
      <c r="X203" s="23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3"/>
      <c r="W204" s="23"/>
      <c r="X204" s="23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3"/>
      <c r="W205" s="23"/>
      <c r="X205" s="23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3"/>
      <c r="W206" s="23"/>
      <c r="X206" s="23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3"/>
      <c r="W207" s="23"/>
      <c r="X207" s="23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3"/>
      <c r="W208" s="23"/>
      <c r="X208" s="23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3"/>
      <c r="W209" s="23"/>
      <c r="X209" s="23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3"/>
      <c r="W210" s="23"/>
      <c r="X210" s="23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3"/>
      <c r="W211" s="23"/>
      <c r="X211" s="23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3"/>
      <c r="W212" s="23"/>
      <c r="X212" s="23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3"/>
      <c r="W213" s="23"/>
      <c r="X213" s="23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3"/>
      <c r="W214" s="23"/>
      <c r="X214" s="23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3"/>
      <c r="W215" s="23"/>
      <c r="X215" s="23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3"/>
      <c r="W216" s="23"/>
      <c r="X216" s="23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3"/>
      <c r="W217" s="23"/>
      <c r="X217" s="23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3"/>
      <c r="W218" s="23"/>
      <c r="X218" s="23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3"/>
      <c r="W219" s="23"/>
      <c r="X219" s="23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3"/>
      <c r="W220" s="23"/>
      <c r="X220" s="23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3"/>
      <c r="W221" s="23"/>
      <c r="X221" s="23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3"/>
      <c r="W222" s="23"/>
      <c r="X222" s="23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3"/>
      <c r="W223" s="23"/>
      <c r="X223" s="23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3"/>
      <c r="W224" s="23"/>
      <c r="X224" s="23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3"/>
      <c r="W225" s="23"/>
      <c r="X225" s="23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3"/>
      <c r="W226" s="23"/>
      <c r="X226" s="23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3"/>
      <c r="W227" s="23"/>
      <c r="X227" s="23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3"/>
      <c r="W228" s="23"/>
      <c r="X228" s="23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3"/>
      <c r="W229" s="23"/>
      <c r="X229" s="23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3"/>
      <c r="W230" s="23"/>
      <c r="X230" s="23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3"/>
      <c r="W231" s="23"/>
      <c r="X231" s="23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3"/>
      <c r="W232" s="23"/>
      <c r="X232" s="23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3"/>
      <c r="W233" s="23"/>
      <c r="X233" s="23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3"/>
      <c r="W234" s="23"/>
      <c r="X234" s="23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3"/>
      <c r="W235" s="23"/>
      <c r="X235" s="23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3"/>
      <c r="W236" s="23"/>
      <c r="X236" s="23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3"/>
      <c r="W237" s="23"/>
      <c r="X237" s="23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3"/>
      <c r="W238" s="23"/>
      <c r="X238" s="23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3"/>
      <c r="W239" s="23"/>
      <c r="X239" s="23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3"/>
      <c r="W240" s="23"/>
      <c r="X240" s="23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3"/>
      <c r="W241" s="23"/>
      <c r="X241" s="23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3"/>
      <c r="W242" s="23"/>
      <c r="X242" s="23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3"/>
      <c r="W243" s="23"/>
      <c r="X243" s="23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3"/>
      <c r="W244" s="23"/>
      <c r="X244" s="23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3"/>
      <c r="W245" s="23"/>
      <c r="X245" s="23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3"/>
      <c r="W246" s="23"/>
      <c r="X246" s="23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3"/>
      <c r="W247" s="23"/>
      <c r="X247" s="23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3"/>
      <c r="W248" s="23"/>
      <c r="X248" s="23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3"/>
      <c r="W249" s="23"/>
      <c r="X249" s="23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3"/>
      <c r="W250" s="23"/>
      <c r="X250" s="23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3"/>
      <c r="W251" s="23"/>
      <c r="X251" s="23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3"/>
      <c r="W252" s="23"/>
      <c r="X252" s="23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3"/>
      <c r="W253" s="23"/>
      <c r="X253" s="23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3"/>
      <c r="W254" s="23"/>
      <c r="X254" s="23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3"/>
      <c r="W255" s="23"/>
      <c r="X255" s="23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3"/>
      <c r="W256" s="23"/>
      <c r="X256" s="23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3"/>
      <c r="W257" s="23"/>
      <c r="X257" s="23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3"/>
      <c r="W258" s="23"/>
      <c r="X258" s="23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3"/>
      <c r="W259" s="23"/>
      <c r="X259" s="23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3"/>
      <c r="W260" s="23"/>
      <c r="X260" s="23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3"/>
      <c r="W261" s="23"/>
      <c r="X261" s="23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3"/>
      <c r="W262" s="23"/>
      <c r="X262" s="23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3"/>
      <c r="W263" s="23"/>
      <c r="X263" s="23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3"/>
      <c r="W264" s="23"/>
      <c r="X264" s="23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3"/>
      <c r="W265" s="23"/>
      <c r="X265" s="23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3"/>
      <c r="W266" s="23"/>
      <c r="X266" s="23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3"/>
      <c r="W267" s="23"/>
      <c r="X267" s="23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3"/>
      <c r="W268" s="23"/>
      <c r="X268" s="23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3"/>
      <c r="W269" s="23"/>
      <c r="X269" s="23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3"/>
      <c r="W270" s="23"/>
      <c r="X270" s="23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3"/>
      <c r="W271" s="23"/>
      <c r="X271" s="23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3"/>
      <c r="W272" s="23"/>
      <c r="X272" s="23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3"/>
      <c r="W273" s="23"/>
      <c r="X273" s="23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3"/>
      <c r="W274" s="23"/>
      <c r="X274" s="23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3"/>
      <c r="W275" s="23"/>
      <c r="X275" s="23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3"/>
      <c r="W276" s="23"/>
      <c r="X276" s="23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3"/>
      <c r="W277" s="23"/>
      <c r="X277" s="23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3"/>
      <c r="W278" s="23"/>
      <c r="X278" s="23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3"/>
      <c r="W279" s="23"/>
      <c r="X279" s="23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3"/>
      <c r="W280" s="23"/>
      <c r="X280" s="23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3"/>
      <c r="W281" s="23"/>
      <c r="X281" s="23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3"/>
      <c r="W282" s="23"/>
      <c r="X282" s="23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3"/>
      <c r="W283" s="23"/>
      <c r="X283" s="23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3"/>
      <c r="W284" s="23"/>
      <c r="X284" s="23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3"/>
      <c r="W285" s="23"/>
      <c r="X285" s="23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3"/>
      <c r="W286" s="23"/>
      <c r="X286" s="23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3"/>
      <c r="W287" s="23"/>
      <c r="X287" s="23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3"/>
      <c r="W288" s="23"/>
      <c r="X288" s="23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3"/>
      <c r="W289" s="23"/>
      <c r="X289" s="23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3"/>
      <c r="W290" s="23"/>
      <c r="X290" s="23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3"/>
      <c r="W291" s="23"/>
      <c r="X291" s="23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3"/>
      <c r="W292" s="23"/>
      <c r="X292" s="23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3"/>
      <c r="W293" s="23"/>
      <c r="X293" s="23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3"/>
      <c r="W294" s="23"/>
      <c r="X294" s="23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3"/>
      <c r="W295" s="23"/>
      <c r="X295" s="23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3"/>
      <c r="W296" s="23"/>
      <c r="X296" s="23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3"/>
      <c r="W297" s="23"/>
      <c r="X297" s="23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3"/>
      <c r="W298" s="23"/>
      <c r="X298" s="23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3"/>
      <c r="W299" s="23"/>
      <c r="X299" s="23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3"/>
      <c r="W300" s="23"/>
      <c r="X300" s="23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3"/>
      <c r="W301" s="23"/>
      <c r="X301" s="23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3"/>
      <c r="W302" s="23"/>
      <c r="X302" s="23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3"/>
      <c r="W303" s="23"/>
      <c r="X303" s="23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3"/>
      <c r="W304" s="23"/>
      <c r="X304" s="23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3"/>
      <c r="W305" s="23"/>
      <c r="X305" s="23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3"/>
      <c r="W306" s="23"/>
      <c r="X306" s="23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3"/>
      <c r="W307" s="23"/>
      <c r="X307" s="23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3"/>
      <c r="W308" s="23"/>
      <c r="X308" s="23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3"/>
      <c r="W309" s="23"/>
      <c r="X309" s="23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3"/>
      <c r="W310" s="23"/>
      <c r="X310" s="23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3"/>
      <c r="W311" s="23"/>
      <c r="X311" s="23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3"/>
      <c r="W312" s="23"/>
      <c r="X312" s="23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3"/>
      <c r="W313" s="23"/>
      <c r="X313" s="23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3"/>
      <c r="W314" s="23"/>
      <c r="X314" s="23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3"/>
      <c r="W315" s="23"/>
      <c r="X315" s="23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3"/>
      <c r="W316" s="23"/>
      <c r="X316" s="23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3"/>
      <c r="W317" s="23"/>
      <c r="X317" s="23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3"/>
      <c r="W318" s="23"/>
      <c r="X318" s="23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3"/>
      <c r="W319" s="23"/>
      <c r="X319" s="23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3"/>
      <c r="W320" s="23"/>
      <c r="X320" s="23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3"/>
      <c r="W321" s="23"/>
      <c r="X321" s="23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3"/>
      <c r="W322" s="23"/>
      <c r="X322" s="23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3"/>
      <c r="W323" s="23"/>
      <c r="X323" s="23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3"/>
      <c r="W324" s="23"/>
      <c r="X324" s="23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3"/>
      <c r="W325" s="23"/>
      <c r="X325" s="23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3"/>
      <c r="W326" s="23"/>
      <c r="X326" s="23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3"/>
      <c r="W327" s="23"/>
      <c r="X327" s="23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3"/>
      <c r="W328" s="23"/>
      <c r="X328" s="23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3"/>
      <c r="W329" s="23"/>
      <c r="X329" s="23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3"/>
      <c r="W330" s="23"/>
      <c r="X330" s="23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3"/>
      <c r="W331" s="23"/>
      <c r="X331" s="23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3"/>
      <c r="W332" s="23"/>
      <c r="X332" s="23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3"/>
      <c r="W333" s="23"/>
      <c r="X333" s="23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3"/>
      <c r="W334" s="23"/>
      <c r="X334" s="23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3"/>
      <c r="W335" s="23"/>
      <c r="X335" s="23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3"/>
      <c r="W336" s="23"/>
      <c r="X336" s="23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3"/>
      <c r="W337" s="23"/>
      <c r="X337" s="23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3"/>
      <c r="W338" s="23"/>
      <c r="X338" s="23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3"/>
      <c r="W339" s="23"/>
      <c r="X339" s="23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3"/>
      <c r="W340" s="23"/>
      <c r="X340" s="23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3"/>
      <c r="W341" s="23"/>
      <c r="X341" s="23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3"/>
      <c r="W342" s="23"/>
      <c r="X342" s="23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3"/>
      <c r="W343" s="23"/>
      <c r="X343" s="23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3"/>
      <c r="W344" s="23"/>
      <c r="X344" s="23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3"/>
      <c r="W345" s="23"/>
      <c r="X345" s="23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3"/>
      <c r="W346" s="23"/>
      <c r="X346" s="23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3"/>
      <c r="W347" s="23"/>
      <c r="X347" s="23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3"/>
      <c r="W348" s="23"/>
      <c r="X348" s="23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3"/>
      <c r="W349" s="23"/>
      <c r="X349" s="23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3"/>
      <c r="W350" s="23"/>
      <c r="X350" s="23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3"/>
      <c r="W351" s="23"/>
      <c r="X351" s="23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3"/>
      <c r="W352" s="23"/>
      <c r="X352" s="23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3"/>
      <c r="W353" s="23"/>
      <c r="X353" s="23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3"/>
      <c r="W354" s="23"/>
      <c r="X354" s="23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3"/>
      <c r="W355" s="23"/>
      <c r="X355" s="23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3"/>
      <c r="W356" s="23"/>
      <c r="X356" s="23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3"/>
      <c r="W357" s="23"/>
      <c r="X357" s="23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3"/>
      <c r="W358" s="23"/>
      <c r="X358" s="23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3"/>
      <c r="W359" s="23"/>
      <c r="X359" s="23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3"/>
      <c r="W360" s="23"/>
      <c r="X360" s="23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3"/>
      <c r="W361" s="23"/>
      <c r="X361" s="23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3"/>
      <c r="W362" s="23"/>
      <c r="X362" s="23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3"/>
      <c r="W363" s="23"/>
      <c r="X363" s="23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3"/>
      <c r="W364" s="23"/>
      <c r="X364" s="23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3"/>
      <c r="W365" s="23"/>
      <c r="X365" s="23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3"/>
      <c r="W366" s="23"/>
      <c r="X366" s="23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3"/>
      <c r="W367" s="23"/>
      <c r="X367" s="23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3"/>
      <c r="W368" s="23"/>
      <c r="X368" s="23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3"/>
      <c r="W369" s="23"/>
      <c r="X369" s="23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3"/>
      <c r="W370" s="23"/>
      <c r="X370" s="23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3"/>
      <c r="W371" s="23"/>
      <c r="X371" s="23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3"/>
      <c r="W372" s="23"/>
      <c r="X372" s="23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3"/>
      <c r="W373" s="23"/>
      <c r="X373" s="23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3"/>
      <c r="W374" s="23"/>
      <c r="X374" s="23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3"/>
      <c r="W375" s="23"/>
      <c r="X375" s="23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3"/>
      <c r="W376" s="23"/>
      <c r="X376" s="23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3"/>
      <c r="W377" s="23"/>
      <c r="X377" s="23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3"/>
      <c r="W378" s="23"/>
      <c r="X378" s="23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3"/>
      <c r="W379" s="23"/>
      <c r="X379" s="23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3"/>
      <c r="W380" s="23"/>
      <c r="X380" s="23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3"/>
      <c r="W381" s="23"/>
      <c r="X381" s="23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3"/>
      <c r="W382" s="23"/>
      <c r="X382" s="23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3"/>
      <c r="W383" s="23"/>
      <c r="X383" s="23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3"/>
      <c r="W384" s="23"/>
      <c r="X384" s="23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3"/>
      <c r="W385" s="23"/>
      <c r="X385" s="23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3"/>
      <c r="W386" s="23"/>
      <c r="X386" s="23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3"/>
      <c r="W387" s="23"/>
      <c r="X387" s="23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3"/>
      <c r="W388" s="23"/>
      <c r="X388" s="23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3"/>
      <c r="W389" s="23"/>
      <c r="X389" s="23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3"/>
      <c r="W390" s="23"/>
      <c r="X390" s="23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3"/>
      <c r="W391" s="23"/>
      <c r="X391" s="23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3"/>
      <c r="W392" s="23"/>
      <c r="X392" s="23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3"/>
      <c r="W393" s="23"/>
      <c r="X393" s="23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3"/>
      <c r="W394" s="23"/>
      <c r="X394" s="23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3"/>
      <c r="W395" s="23"/>
      <c r="X395" s="23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3"/>
      <c r="W396" s="23"/>
      <c r="X396" s="23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3"/>
      <c r="W397" s="23"/>
      <c r="X397" s="23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3"/>
      <c r="W398" s="23"/>
      <c r="X398" s="23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3"/>
      <c r="W399" s="23"/>
      <c r="X399" s="23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3"/>
      <c r="W400" s="23"/>
      <c r="X400" s="23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3"/>
      <c r="W401" s="23"/>
      <c r="X401" s="23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3"/>
      <c r="W402" s="23"/>
      <c r="X402" s="23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3"/>
      <c r="W403" s="23"/>
      <c r="X403" s="23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3"/>
      <c r="W404" s="23"/>
      <c r="X404" s="23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3"/>
      <c r="W405" s="23"/>
      <c r="X405" s="23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3"/>
      <c r="W406" s="23"/>
      <c r="X406" s="23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3"/>
      <c r="W407" s="23"/>
      <c r="X407" s="23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3"/>
      <c r="W408" s="23"/>
      <c r="X408" s="23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3"/>
      <c r="W409" s="23"/>
      <c r="X409" s="23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3"/>
      <c r="W410" s="23"/>
      <c r="X410" s="23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3"/>
      <c r="W411" s="23"/>
      <c r="X411" s="23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3"/>
      <c r="W412" s="23"/>
      <c r="X412" s="23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3"/>
      <c r="W413" s="23"/>
      <c r="X413" s="23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3"/>
      <c r="W414" s="23"/>
      <c r="X414" s="23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3"/>
      <c r="W415" s="23"/>
      <c r="X415" s="23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3"/>
      <c r="W416" s="23"/>
      <c r="X416" s="23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3"/>
      <c r="W417" s="23"/>
      <c r="X417" s="23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3"/>
      <c r="W418" s="23"/>
      <c r="X418" s="23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3"/>
      <c r="W419" s="23"/>
      <c r="X419" s="23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3"/>
      <c r="W420" s="23"/>
      <c r="X420" s="23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3"/>
      <c r="W421" s="23"/>
      <c r="X421" s="23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3"/>
      <c r="W422" s="23"/>
      <c r="X422" s="23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3"/>
      <c r="W423" s="23"/>
      <c r="X423" s="23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3"/>
      <c r="W424" s="23"/>
      <c r="X424" s="23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3"/>
      <c r="W425" s="23"/>
      <c r="X425" s="23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3"/>
      <c r="W426" s="23"/>
      <c r="X426" s="23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3"/>
      <c r="W427" s="23"/>
      <c r="X427" s="23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3"/>
      <c r="W428" s="23"/>
      <c r="X428" s="23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3"/>
      <c r="W429" s="23"/>
      <c r="X429" s="23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3"/>
      <c r="W430" s="23"/>
      <c r="X430" s="23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3"/>
      <c r="W431" s="23"/>
      <c r="X431" s="23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3"/>
      <c r="W432" s="23"/>
      <c r="X432" s="23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3"/>
      <c r="W433" s="23"/>
      <c r="X433" s="23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3"/>
      <c r="W434" s="23"/>
      <c r="X434" s="23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3"/>
      <c r="W435" s="23"/>
      <c r="X435" s="23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3"/>
      <c r="W436" s="23"/>
      <c r="X436" s="23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3"/>
      <c r="W437" s="23"/>
      <c r="X437" s="23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3"/>
      <c r="W438" s="23"/>
      <c r="X438" s="23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3"/>
      <c r="W439" s="23"/>
      <c r="X439" s="23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3"/>
      <c r="W440" s="23"/>
      <c r="X440" s="23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3"/>
      <c r="W441" s="23"/>
      <c r="X441" s="23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3"/>
      <c r="W442" s="23"/>
      <c r="X442" s="23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3"/>
      <c r="W443" s="23"/>
      <c r="X443" s="23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3"/>
      <c r="W444" s="23"/>
      <c r="X444" s="23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3"/>
      <c r="W445" s="23"/>
      <c r="X445" s="23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3"/>
      <c r="W446" s="23"/>
      <c r="X446" s="23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3"/>
      <c r="W447" s="23"/>
      <c r="X447" s="23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3"/>
      <c r="W448" s="23"/>
      <c r="X448" s="23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3"/>
      <c r="W449" s="23"/>
      <c r="X449" s="23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3"/>
      <c r="W450" s="23"/>
      <c r="X450" s="23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3"/>
      <c r="W451" s="23"/>
      <c r="X451" s="23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3"/>
      <c r="W452" s="23"/>
      <c r="X452" s="23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3"/>
      <c r="W453" s="23"/>
      <c r="X453" s="23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3"/>
      <c r="W454" s="23"/>
      <c r="X454" s="23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3"/>
      <c r="W455" s="23"/>
      <c r="X455" s="23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3"/>
      <c r="W456" s="23"/>
      <c r="X456" s="23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3"/>
      <c r="W457" s="23"/>
      <c r="X457" s="23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3"/>
      <c r="W458" s="23"/>
      <c r="X458" s="23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3"/>
      <c r="W459" s="23"/>
      <c r="X459" s="23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3"/>
      <c r="W460" s="23"/>
      <c r="X460" s="23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3"/>
      <c r="W461" s="23"/>
      <c r="X461" s="23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3"/>
      <c r="W462" s="23"/>
      <c r="X462" s="23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3"/>
      <c r="W463" s="23"/>
      <c r="X463" s="23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3"/>
      <c r="W464" s="23"/>
      <c r="X464" s="23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3"/>
      <c r="W465" s="23"/>
      <c r="X465" s="23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3"/>
      <c r="W466" s="23"/>
      <c r="X466" s="23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3"/>
      <c r="W467" s="23"/>
      <c r="X467" s="23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3"/>
      <c r="W468" s="23"/>
      <c r="X468" s="23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3"/>
      <c r="W469" s="23"/>
      <c r="X469" s="23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3"/>
      <c r="W470" s="23"/>
      <c r="X470" s="23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3"/>
      <c r="W471" s="23"/>
      <c r="X471" s="23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3"/>
      <c r="W472" s="23"/>
      <c r="X472" s="23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3"/>
      <c r="W473" s="23"/>
      <c r="X473" s="23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3"/>
      <c r="W474" s="23"/>
      <c r="X474" s="23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3"/>
      <c r="W475" s="23"/>
      <c r="X475" s="23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3"/>
      <c r="W476" s="23"/>
      <c r="X476" s="23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3"/>
      <c r="W477" s="23"/>
      <c r="X477" s="23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3"/>
      <c r="W478" s="23"/>
      <c r="X478" s="23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3"/>
      <c r="W479" s="23"/>
      <c r="X479" s="23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3"/>
      <c r="W480" s="23"/>
      <c r="X480" s="23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3"/>
      <c r="W481" s="23"/>
      <c r="X481" s="23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3"/>
      <c r="W482" s="23"/>
      <c r="X482" s="23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3"/>
      <c r="W483" s="23"/>
      <c r="X483" s="23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3"/>
      <c r="W484" s="23"/>
      <c r="X484" s="23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3"/>
      <c r="W485" s="23"/>
      <c r="X485" s="23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3"/>
      <c r="W486" s="23"/>
      <c r="X486" s="23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3"/>
      <c r="W487" s="23"/>
      <c r="X487" s="23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3"/>
      <c r="W488" s="23"/>
      <c r="X488" s="23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3"/>
      <c r="W489" s="23"/>
      <c r="X489" s="23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3"/>
      <c r="W490" s="23"/>
      <c r="X490" s="23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3"/>
      <c r="W491" s="23"/>
      <c r="X491" s="23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3"/>
      <c r="W492" s="23"/>
      <c r="X492" s="23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3"/>
      <c r="W493" s="23"/>
      <c r="X493" s="23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3"/>
      <c r="W494" s="23"/>
      <c r="X494" s="23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3"/>
      <c r="W495" s="23"/>
      <c r="X495" s="23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3"/>
      <c r="W496" s="23"/>
      <c r="X496" s="23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3"/>
      <c r="W497" s="23"/>
      <c r="X497" s="23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3"/>
      <c r="W498" s="23"/>
      <c r="X498" s="23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3"/>
      <c r="W499" s="23"/>
      <c r="X499" s="23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3"/>
      <c r="W500" s="23"/>
      <c r="X500" s="23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3"/>
      <c r="W501" s="23"/>
      <c r="X501" s="23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3"/>
      <c r="W502" s="23"/>
      <c r="X502" s="23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3"/>
      <c r="W503" s="23"/>
      <c r="X503" s="23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3"/>
      <c r="W504" s="23"/>
      <c r="X504" s="23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3"/>
      <c r="W505" s="23"/>
      <c r="X505" s="23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3"/>
      <c r="W506" s="23"/>
      <c r="X506" s="23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3"/>
      <c r="W507" s="23"/>
      <c r="X507" s="23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3"/>
      <c r="W508" s="23"/>
      <c r="X508" s="23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3"/>
      <c r="W509" s="23"/>
      <c r="X509" s="23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3"/>
      <c r="W510" s="23"/>
      <c r="X510" s="23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3"/>
      <c r="W511" s="23"/>
      <c r="X511" s="23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3"/>
      <c r="W512" s="23"/>
      <c r="X512" s="23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3"/>
      <c r="W513" s="23"/>
      <c r="X513" s="23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3"/>
      <c r="W514" s="23"/>
      <c r="X514" s="23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3"/>
      <c r="W515" s="23"/>
      <c r="X515" s="23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3"/>
      <c r="W516" s="23"/>
      <c r="X516" s="23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3"/>
      <c r="W517" s="23"/>
      <c r="X517" s="23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3"/>
      <c r="W518" s="23"/>
      <c r="X518" s="23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3"/>
      <c r="W519" s="23"/>
      <c r="X519" s="23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3"/>
      <c r="W520" s="23"/>
      <c r="X520" s="23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3"/>
      <c r="W521" s="23"/>
      <c r="X521" s="23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3"/>
      <c r="W522" s="23"/>
      <c r="X522" s="23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3"/>
      <c r="W523" s="23"/>
      <c r="X523" s="23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3"/>
      <c r="W524" s="23"/>
      <c r="X524" s="23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3"/>
      <c r="W525" s="23"/>
      <c r="X525" s="23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3"/>
      <c r="W526" s="23"/>
      <c r="X526" s="23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3"/>
      <c r="W527" s="23"/>
      <c r="X527" s="23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3"/>
      <c r="W528" s="23"/>
      <c r="X528" s="23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3"/>
      <c r="W529" s="23"/>
      <c r="X529" s="23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3"/>
      <c r="W530" s="23"/>
      <c r="X530" s="23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3"/>
      <c r="W531" s="23"/>
      <c r="X531" s="23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3"/>
      <c r="W532" s="23"/>
      <c r="X532" s="23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3"/>
      <c r="W533" s="23"/>
      <c r="X533" s="23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3"/>
      <c r="W534" s="23"/>
      <c r="X534" s="23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3"/>
      <c r="W535" s="23"/>
      <c r="X535" s="23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3"/>
      <c r="W536" s="23"/>
      <c r="X536" s="23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3"/>
      <c r="W537" s="23"/>
      <c r="X537" s="23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3"/>
      <c r="W538" s="23"/>
      <c r="X538" s="23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3"/>
      <c r="W539" s="23"/>
      <c r="X539" s="23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3"/>
      <c r="W540" s="23"/>
      <c r="X540" s="23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3"/>
      <c r="W541" s="23"/>
      <c r="X541" s="23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3"/>
      <c r="W542" s="23"/>
      <c r="X542" s="23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3"/>
      <c r="W543" s="23"/>
      <c r="X543" s="23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3"/>
      <c r="W544" s="23"/>
      <c r="X544" s="23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3"/>
      <c r="W545" s="23"/>
      <c r="X545" s="23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3"/>
      <c r="W546" s="23"/>
      <c r="X546" s="23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3"/>
      <c r="W547" s="23"/>
      <c r="X547" s="23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3"/>
      <c r="W548" s="23"/>
      <c r="X548" s="23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3"/>
      <c r="W549" s="23"/>
      <c r="X549" s="23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3"/>
      <c r="W550" s="23"/>
      <c r="X550" s="23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3"/>
      <c r="W551" s="23"/>
      <c r="X551" s="23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3"/>
      <c r="W552" s="23"/>
      <c r="X552" s="23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3"/>
      <c r="W553" s="23"/>
      <c r="X553" s="23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3"/>
      <c r="W554" s="23"/>
      <c r="X554" s="23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3"/>
      <c r="W555" s="23"/>
      <c r="X555" s="23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3"/>
      <c r="W556" s="23"/>
      <c r="X556" s="23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3"/>
      <c r="W557" s="23"/>
      <c r="X557" s="23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3"/>
      <c r="W558" s="23"/>
      <c r="X558" s="23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3"/>
      <c r="W559" s="23"/>
      <c r="X559" s="23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3"/>
      <c r="W560" s="23"/>
      <c r="X560" s="23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3"/>
      <c r="W561" s="23"/>
      <c r="X561" s="23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3"/>
      <c r="W562" s="23"/>
      <c r="X562" s="23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3"/>
      <c r="W563" s="23"/>
      <c r="X563" s="23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3"/>
      <c r="W564" s="23"/>
      <c r="X564" s="23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3"/>
      <c r="W565" s="23"/>
      <c r="X565" s="23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3"/>
      <c r="W566" s="23"/>
      <c r="X566" s="23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3"/>
      <c r="W567" s="23"/>
      <c r="X567" s="23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3"/>
      <c r="W568" s="23"/>
      <c r="X568" s="23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3"/>
      <c r="W569" s="23"/>
      <c r="X569" s="23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3"/>
      <c r="W570" s="23"/>
      <c r="X570" s="23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3"/>
      <c r="W571" s="23"/>
      <c r="X571" s="23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3"/>
      <c r="W572" s="23"/>
      <c r="X572" s="23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3"/>
      <c r="W573" s="23"/>
      <c r="X573" s="23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3"/>
      <c r="W574" s="23"/>
      <c r="X574" s="23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3"/>
      <c r="W575" s="23"/>
      <c r="X575" s="23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3"/>
      <c r="W576" s="23"/>
      <c r="X576" s="23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3"/>
      <c r="W577" s="23"/>
      <c r="X577" s="23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3"/>
      <c r="W578" s="23"/>
      <c r="X578" s="23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3"/>
      <c r="W579" s="23"/>
      <c r="X579" s="23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3"/>
      <c r="W580" s="23"/>
      <c r="X580" s="23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3"/>
      <c r="W581" s="23"/>
      <c r="X581" s="23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3"/>
      <c r="W582" s="23"/>
      <c r="X582" s="23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3"/>
      <c r="W583" s="23"/>
      <c r="X583" s="23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3"/>
      <c r="W584" s="23"/>
      <c r="X584" s="23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3"/>
      <c r="W585" s="23"/>
      <c r="X585" s="23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3"/>
      <c r="W586" s="23"/>
      <c r="X586" s="23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3"/>
      <c r="W587" s="23"/>
      <c r="X587" s="23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3"/>
      <c r="W588" s="23"/>
      <c r="X588" s="23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3"/>
      <c r="W589" s="23"/>
      <c r="X589" s="23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3"/>
      <c r="W590" s="23"/>
      <c r="X590" s="23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3"/>
      <c r="W591" s="23"/>
      <c r="X591" s="23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3"/>
      <c r="W592" s="23"/>
      <c r="X592" s="23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3"/>
      <c r="W593" s="23"/>
      <c r="X593" s="23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3"/>
      <c r="W594" s="23"/>
      <c r="X594" s="23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3"/>
      <c r="W595" s="23"/>
      <c r="X595" s="23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3"/>
      <c r="W596" s="23"/>
      <c r="X596" s="23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3"/>
      <c r="W597" s="23"/>
      <c r="X597" s="23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3"/>
      <c r="W598" s="23"/>
      <c r="X598" s="23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3"/>
      <c r="W599" s="23"/>
      <c r="X599" s="23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3"/>
      <c r="W600" s="23"/>
      <c r="X600" s="23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3"/>
      <c r="W601" s="23"/>
      <c r="X601" s="23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3"/>
      <c r="W602" s="23"/>
      <c r="X602" s="23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3"/>
      <c r="W603" s="23"/>
      <c r="X603" s="23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3"/>
      <c r="W604" s="23"/>
      <c r="X604" s="23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3"/>
      <c r="W605" s="23"/>
      <c r="X605" s="23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3"/>
      <c r="W606" s="23"/>
      <c r="X606" s="23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3"/>
      <c r="W607" s="23"/>
      <c r="X607" s="23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3"/>
      <c r="W608" s="23"/>
      <c r="X608" s="23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3"/>
      <c r="W609" s="23"/>
      <c r="X609" s="23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3"/>
      <c r="W610" s="23"/>
      <c r="X610" s="23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3"/>
      <c r="W611" s="23"/>
      <c r="X611" s="23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3"/>
      <c r="W612" s="23"/>
      <c r="X612" s="23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3"/>
      <c r="W613" s="23"/>
      <c r="X613" s="23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3"/>
      <c r="W614" s="23"/>
      <c r="X614" s="23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3"/>
      <c r="W615" s="23"/>
      <c r="X615" s="23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3"/>
      <c r="W616" s="23"/>
      <c r="X616" s="23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3"/>
      <c r="W617" s="23"/>
      <c r="X617" s="23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3"/>
      <c r="W618" s="23"/>
      <c r="X618" s="23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3"/>
      <c r="W619" s="23"/>
      <c r="X619" s="23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3"/>
      <c r="W620" s="23"/>
      <c r="X620" s="23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3"/>
      <c r="W621" s="23"/>
      <c r="X621" s="23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3"/>
      <c r="W622" s="23"/>
      <c r="X622" s="23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3"/>
      <c r="W623" s="23"/>
      <c r="X623" s="23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3"/>
      <c r="W624" s="23"/>
      <c r="X624" s="23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3"/>
      <c r="W625" s="23"/>
      <c r="X625" s="23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3"/>
      <c r="W626" s="23"/>
      <c r="X626" s="23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3"/>
      <c r="W627" s="23"/>
      <c r="X627" s="23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3"/>
      <c r="W628" s="23"/>
      <c r="X628" s="23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3"/>
      <c r="W629" s="23"/>
      <c r="X629" s="23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3"/>
      <c r="W630" s="23"/>
      <c r="X630" s="23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3"/>
      <c r="W631" s="23"/>
      <c r="X631" s="23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3"/>
      <c r="W632" s="23"/>
      <c r="X632" s="23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3"/>
      <c r="W633" s="23"/>
      <c r="X633" s="23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3"/>
      <c r="W634" s="23"/>
      <c r="X634" s="23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3"/>
      <c r="W635" s="23"/>
      <c r="X635" s="23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3"/>
      <c r="W636" s="23"/>
      <c r="X636" s="23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3"/>
      <c r="W637" s="23"/>
      <c r="X637" s="23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3"/>
      <c r="W638" s="23"/>
      <c r="X638" s="23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3"/>
      <c r="W639" s="23"/>
      <c r="X639" s="23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3"/>
      <c r="W640" s="23"/>
      <c r="X640" s="23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3"/>
      <c r="W641" s="23"/>
      <c r="X641" s="23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3"/>
      <c r="W642" s="23"/>
      <c r="X642" s="23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3"/>
      <c r="W643" s="23"/>
      <c r="X643" s="23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3"/>
      <c r="W644" s="23"/>
      <c r="X644" s="23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3"/>
      <c r="W645" s="23"/>
      <c r="X645" s="23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3"/>
      <c r="W646" s="23"/>
      <c r="X646" s="23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3"/>
      <c r="W647" s="23"/>
      <c r="X647" s="23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3"/>
      <c r="W648" s="23"/>
      <c r="X648" s="23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3"/>
      <c r="W649" s="23"/>
      <c r="X649" s="23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3"/>
      <c r="W650" s="23"/>
      <c r="X650" s="23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3"/>
      <c r="W651" s="23"/>
      <c r="X651" s="23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3"/>
      <c r="W652" s="23"/>
      <c r="X652" s="23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3"/>
      <c r="W653" s="23"/>
      <c r="X653" s="23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3"/>
      <c r="W654" s="23"/>
      <c r="X654" s="23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3"/>
      <c r="W655" s="23"/>
      <c r="X655" s="23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3"/>
      <c r="W656" s="23"/>
      <c r="X656" s="23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3"/>
      <c r="W657" s="23"/>
      <c r="X657" s="23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3"/>
      <c r="W658" s="23"/>
      <c r="X658" s="23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3"/>
      <c r="W659" s="23"/>
      <c r="X659" s="23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3"/>
      <c r="W660" s="23"/>
      <c r="X660" s="23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3"/>
      <c r="W661" s="23"/>
      <c r="X661" s="23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3"/>
      <c r="W662" s="23"/>
      <c r="X662" s="23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3"/>
      <c r="W663" s="23"/>
      <c r="X663" s="23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3"/>
      <c r="W664" s="23"/>
      <c r="X664" s="23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3"/>
      <c r="W665" s="23"/>
      <c r="X665" s="23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3"/>
      <c r="W666" s="23"/>
      <c r="X666" s="23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3"/>
      <c r="W667" s="23"/>
      <c r="X667" s="23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3"/>
      <c r="W668" s="23"/>
      <c r="X668" s="23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3"/>
      <c r="W669" s="23"/>
      <c r="X669" s="23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3"/>
      <c r="W670" s="23"/>
      <c r="X670" s="23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3"/>
      <c r="W671" s="23"/>
      <c r="X671" s="23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3"/>
      <c r="W672" s="23"/>
      <c r="X672" s="23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3"/>
      <c r="W673" s="23"/>
      <c r="X673" s="23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3"/>
      <c r="W674" s="23"/>
      <c r="X674" s="23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3"/>
      <c r="W675" s="23"/>
      <c r="X675" s="23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3"/>
      <c r="W676" s="23"/>
      <c r="X676" s="23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3"/>
      <c r="W677" s="23"/>
      <c r="X677" s="23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3"/>
      <c r="W678" s="23"/>
      <c r="X678" s="23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3"/>
      <c r="W679" s="23"/>
      <c r="X679" s="23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3"/>
      <c r="W680" s="23"/>
      <c r="X680" s="23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3"/>
      <c r="W681" s="23"/>
      <c r="X681" s="23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3"/>
      <c r="W682" s="23"/>
      <c r="X682" s="23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3"/>
      <c r="W683" s="23"/>
      <c r="X683" s="23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3"/>
      <c r="W684" s="23"/>
      <c r="X684" s="23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3"/>
      <c r="W685" s="23"/>
      <c r="X685" s="23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3"/>
      <c r="W686" s="23"/>
      <c r="X686" s="23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3"/>
      <c r="W687" s="23"/>
      <c r="X687" s="23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3"/>
      <c r="W688" s="23"/>
      <c r="X688" s="23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3"/>
      <c r="W689" s="23"/>
      <c r="X689" s="23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3"/>
      <c r="W690" s="23"/>
      <c r="X690" s="23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3"/>
      <c r="W691" s="23"/>
      <c r="X691" s="23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3"/>
      <c r="W692" s="23"/>
      <c r="X692" s="23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3"/>
      <c r="W693" s="23"/>
      <c r="X693" s="23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3"/>
      <c r="W694" s="23"/>
      <c r="X694" s="23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3"/>
      <c r="W695" s="23"/>
      <c r="X695" s="23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3"/>
      <c r="W696" s="23"/>
      <c r="X696" s="23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3"/>
      <c r="W697" s="23"/>
      <c r="X697" s="23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3"/>
      <c r="W698" s="23"/>
      <c r="X698" s="23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3"/>
      <c r="W699" s="23"/>
      <c r="X699" s="23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3"/>
      <c r="W700" s="23"/>
      <c r="X700" s="23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3"/>
      <c r="W701" s="23"/>
      <c r="X701" s="23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3"/>
      <c r="W702" s="23"/>
      <c r="X702" s="23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3"/>
      <c r="W703" s="23"/>
      <c r="X703" s="23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3"/>
      <c r="W704" s="23"/>
      <c r="X704" s="23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3"/>
      <c r="W705" s="23"/>
      <c r="X705" s="23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3"/>
      <c r="W706" s="23"/>
      <c r="X706" s="23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3"/>
      <c r="W707" s="23"/>
      <c r="X707" s="23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3"/>
      <c r="W708" s="23"/>
      <c r="X708" s="23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3"/>
      <c r="W709" s="23"/>
      <c r="X709" s="23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3"/>
      <c r="W710" s="23"/>
      <c r="X710" s="23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3"/>
      <c r="W711" s="23"/>
      <c r="X711" s="23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3"/>
      <c r="W712" s="23"/>
      <c r="X712" s="23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3"/>
      <c r="W713" s="23"/>
      <c r="X713" s="23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3"/>
      <c r="W714" s="23"/>
      <c r="X714" s="23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3"/>
      <c r="W715" s="23"/>
      <c r="X715" s="23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3"/>
      <c r="W716" s="23"/>
      <c r="X716" s="23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3"/>
      <c r="W717" s="23"/>
      <c r="X717" s="23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3"/>
      <c r="W718" s="23"/>
      <c r="X718" s="23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3"/>
      <c r="W719" s="23"/>
      <c r="X719" s="23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3"/>
      <c r="W720" s="23"/>
      <c r="X720" s="23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3"/>
      <c r="W721" s="23"/>
      <c r="X721" s="23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3"/>
      <c r="W722" s="23"/>
      <c r="X722" s="23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3"/>
      <c r="W723" s="23"/>
      <c r="X723" s="23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3"/>
      <c r="W724" s="23"/>
      <c r="X724" s="23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3"/>
      <c r="W725" s="23"/>
      <c r="X725" s="23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3"/>
      <c r="W726" s="23"/>
      <c r="X726" s="23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3"/>
      <c r="W727" s="23"/>
      <c r="X727" s="23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3"/>
      <c r="W728" s="23"/>
      <c r="X728" s="23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3"/>
      <c r="W729" s="23"/>
      <c r="X729" s="23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3"/>
      <c r="W730" s="23"/>
      <c r="X730" s="23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3"/>
      <c r="W731" s="23"/>
      <c r="X731" s="23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3"/>
      <c r="W732" s="23"/>
      <c r="X732" s="23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3"/>
      <c r="W733" s="23"/>
      <c r="X733" s="23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3"/>
      <c r="W734" s="23"/>
      <c r="X734" s="23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3"/>
      <c r="W735" s="23"/>
      <c r="X735" s="23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3"/>
      <c r="W736" s="23"/>
      <c r="X736" s="23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3"/>
      <c r="W737" s="23"/>
      <c r="X737" s="23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3"/>
      <c r="W738" s="23"/>
      <c r="X738" s="23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3"/>
      <c r="W739" s="23"/>
      <c r="X739" s="23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3"/>
      <c r="W740" s="23"/>
      <c r="X740" s="23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3"/>
      <c r="W741" s="23"/>
      <c r="X741" s="23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3"/>
      <c r="W742" s="23"/>
      <c r="X742" s="23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3"/>
      <c r="W743" s="23"/>
      <c r="X743" s="23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3"/>
      <c r="W744" s="23"/>
      <c r="X744" s="23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3"/>
      <c r="W745" s="23"/>
      <c r="X745" s="23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3"/>
      <c r="W746" s="23"/>
      <c r="X746" s="23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3"/>
      <c r="W747" s="23"/>
      <c r="X747" s="23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3"/>
      <c r="W748" s="23"/>
      <c r="X748" s="23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3"/>
      <c r="W749" s="23"/>
      <c r="X749" s="23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3"/>
      <c r="W750" s="23"/>
      <c r="X750" s="23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3"/>
      <c r="W751" s="23"/>
      <c r="X751" s="23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3"/>
      <c r="W752" s="23"/>
      <c r="X752" s="23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3"/>
      <c r="W753" s="23"/>
      <c r="X753" s="23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3"/>
      <c r="W754" s="23"/>
      <c r="X754" s="23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3"/>
      <c r="W755" s="23"/>
      <c r="X755" s="23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3"/>
      <c r="W756" s="23"/>
      <c r="X756" s="23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3"/>
      <c r="W757" s="23"/>
      <c r="X757" s="23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3"/>
      <c r="W758" s="23"/>
      <c r="X758" s="23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3"/>
      <c r="W759" s="23"/>
      <c r="X759" s="23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3"/>
      <c r="W760" s="23"/>
      <c r="X760" s="23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3"/>
      <c r="W761" s="23"/>
      <c r="X761" s="23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3"/>
      <c r="W762" s="23"/>
      <c r="X762" s="23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3"/>
      <c r="W763" s="23"/>
      <c r="X763" s="23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3"/>
      <c r="W764" s="23"/>
      <c r="X764" s="23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3"/>
      <c r="W765" s="23"/>
      <c r="X765" s="23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3"/>
      <c r="W766" s="23"/>
      <c r="X766" s="23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3"/>
      <c r="W767" s="23"/>
      <c r="X767" s="23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3"/>
      <c r="W768" s="23"/>
      <c r="X768" s="23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3"/>
      <c r="W769" s="23"/>
      <c r="X769" s="23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3"/>
      <c r="W770" s="23"/>
      <c r="X770" s="23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3"/>
      <c r="W771" s="23"/>
      <c r="X771" s="23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3"/>
      <c r="W772" s="23"/>
      <c r="X772" s="23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3"/>
      <c r="W773" s="23"/>
      <c r="X773" s="23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3"/>
      <c r="W774" s="23"/>
      <c r="X774" s="23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3"/>
      <c r="W775" s="23"/>
      <c r="X775" s="23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3"/>
      <c r="W776" s="23"/>
      <c r="X776" s="23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3"/>
      <c r="W777" s="23"/>
      <c r="X777" s="23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3"/>
      <c r="W778" s="23"/>
      <c r="X778" s="23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3"/>
      <c r="W779" s="23"/>
      <c r="X779" s="23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3"/>
      <c r="W780" s="23"/>
      <c r="X780" s="23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3"/>
      <c r="W781" s="23"/>
      <c r="X781" s="23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3"/>
      <c r="W782" s="23"/>
      <c r="X782" s="23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3"/>
      <c r="W783" s="23"/>
      <c r="X783" s="23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3"/>
      <c r="W784" s="23"/>
      <c r="X784" s="23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3"/>
      <c r="W785" s="23"/>
      <c r="X785" s="23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3"/>
      <c r="W786" s="23"/>
      <c r="X786" s="23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3"/>
      <c r="W787" s="23"/>
      <c r="X787" s="23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3"/>
      <c r="W788" s="23"/>
      <c r="X788" s="23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3"/>
      <c r="W789" s="23"/>
      <c r="X789" s="23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3"/>
      <c r="W790" s="23"/>
      <c r="X790" s="23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3"/>
      <c r="W791" s="23"/>
      <c r="X791" s="23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3"/>
      <c r="W792" s="23"/>
      <c r="X792" s="23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3"/>
      <c r="W793" s="23"/>
      <c r="X793" s="23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3"/>
      <c r="W794" s="23"/>
      <c r="X794" s="23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3"/>
      <c r="W795" s="23"/>
      <c r="X795" s="23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3"/>
      <c r="W796" s="23"/>
      <c r="X796" s="23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3"/>
      <c r="W797" s="23"/>
      <c r="X797" s="23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3"/>
      <c r="W798" s="23"/>
      <c r="X798" s="23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3"/>
      <c r="W799" s="23"/>
      <c r="X799" s="23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3"/>
      <c r="W800" s="23"/>
      <c r="X800" s="23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3"/>
      <c r="W801" s="23"/>
      <c r="X801" s="23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3"/>
      <c r="W802" s="23"/>
      <c r="X802" s="23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3"/>
      <c r="W803" s="23"/>
      <c r="X803" s="23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3"/>
      <c r="W804" s="23"/>
      <c r="X804" s="23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3"/>
      <c r="W805" s="23"/>
      <c r="X805" s="23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3"/>
      <c r="W806" s="23"/>
      <c r="X806" s="23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3"/>
      <c r="W807" s="23"/>
      <c r="X807" s="23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3"/>
      <c r="W808" s="23"/>
      <c r="X808" s="23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3"/>
      <c r="W809" s="23"/>
      <c r="X809" s="23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3"/>
      <c r="W810" s="23"/>
      <c r="X810" s="23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3"/>
      <c r="W811" s="23"/>
      <c r="X811" s="23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3"/>
      <c r="W812" s="23"/>
      <c r="X812" s="23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3"/>
      <c r="W813" s="23"/>
      <c r="X813" s="23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3"/>
      <c r="W814" s="23"/>
      <c r="X814" s="23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3"/>
      <c r="W815" s="23"/>
      <c r="X815" s="23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3"/>
      <c r="W816" s="23"/>
      <c r="X816" s="23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3"/>
      <c r="W817" s="23"/>
      <c r="X817" s="23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3"/>
      <c r="W818" s="23"/>
      <c r="X818" s="23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3"/>
      <c r="W819" s="23"/>
      <c r="X819" s="23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3"/>
      <c r="W820" s="23"/>
      <c r="X820" s="23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3"/>
      <c r="W821" s="23"/>
      <c r="X821" s="23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3"/>
      <c r="W822" s="23"/>
      <c r="X822" s="23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3"/>
      <c r="W823" s="23"/>
      <c r="X823" s="23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3"/>
      <c r="W824" s="23"/>
      <c r="X824" s="23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3"/>
      <c r="W825" s="23"/>
      <c r="X825" s="23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3"/>
      <c r="W826" s="23"/>
      <c r="X826" s="23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3"/>
      <c r="W827" s="23"/>
      <c r="X827" s="23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3"/>
      <c r="W828" s="23"/>
      <c r="X828" s="23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3"/>
      <c r="W829" s="23"/>
      <c r="X829" s="23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3"/>
      <c r="W830" s="23"/>
      <c r="X830" s="23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3"/>
      <c r="W831" s="23"/>
      <c r="X831" s="23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3"/>
      <c r="W832" s="23"/>
      <c r="X832" s="23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3"/>
      <c r="W833" s="23"/>
      <c r="X833" s="23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3"/>
      <c r="W834" s="23"/>
      <c r="X834" s="23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3"/>
      <c r="W835" s="23"/>
      <c r="X835" s="23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3"/>
      <c r="W836" s="23"/>
      <c r="X836" s="23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3"/>
      <c r="W837" s="23"/>
      <c r="X837" s="23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3"/>
      <c r="W838" s="23"/>
      <c r="X838" s="23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3"/>
      <c r="W839" s="23"/>
      <c r="X839" s="23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3"/>
      <c r="W840" s="23"/>
      <c r="X840" s="23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3"/>
      <c r="W841" s="23"/>
      <c r="X841" s="23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3"/>
      <c r="W842" s="23"/>
      <c r="X842" s="23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3"/>
      <c r="W843" s="23"/>
      <c r="X843" s="23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3"/>
      <c r="W844" s="23"/>
      <c r="X844" s="23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3"/>
      <c r="W845" s="23"/>
      <c r="X845" s="23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3"/>
      <c r="W846" s="23"/>
      <c r="X846" s="23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3"/>
      <c r="W847" s="23"/>
      <c r="X847" s="23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3"/>
      <c r="W848" s="23"/>
      <c r="X848" s="23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3"/>
      <c r="W849" s="23"/>
      <c r="X849" s="23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3"/>
      <c r="W850" s="23"/>
      <c r="X850" s="23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3"/>
      <c r="W851" s="23"/>
      <c r="X851" s="23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3"/>
      <c r="W852" s="23"/>
      <c r="X852" s="23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3"/>
      <c r="W853" s="23"/>
      <c r="X853" s="23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3"/>
      <c r="W854" s="23"/>
      <c r="X854" s="23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3"/>
      <c r="W855" s="23"/>
      <c r="X855" s="23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3"/>
      <c r="W856" s="23"/>
      <c r="X856" s="23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3"/>
      <c r="W857" s="23"/>
      <c r="X857" s="23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3"/>
      <c r="W858" s="23"/>
      <c r="X858" s="23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3"/>
      <c r="W859" s="23"/>
      <c r="X859" s="23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3"/>
      <c r="W860" s="23"/>
      <c r="X860" s="23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3"/>
      <c r="W861" s="23"/>
      <c r="X861" s="23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3"/>
      <c r="W862" s="23"/>
      <c r="X862" s="23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3"/>
      <c r="W863" s="23"/>
      <c r="X863" s="23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3"/>
      <c r="W864" s="23"/>
      <c r="X864" s="23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3"/>
      <c r="W865" s="23"/>
      <c r="X865" s="23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3"/>
      <c r="W866" s="23"/>
      <c r="X866" s="23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3"/>
      <c r="W867" s="23"/>
      <c r="X867" s="23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3"/>
      <c r="W868" s="23"/>
      <c r="X868" s="23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3"/>
      <c r="W869" s="23"/>
      <c r="X869" s="23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3"/>
      <c r="W870" s="23"/>
      <c r="X870" s="23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3"/>
      <c r="W871" s="23"/>
      <c r="X871" s="23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3"/>
      <c r="W872" s="23"/>
      <c r="X872" s="23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3"/>
      <c r="W873" s="23"/>
      <c r="X873" s="23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3"/>
      <c r="W874" s="23"/>
      <c r="X874" s="23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3"/>
      <c r="W875" s="23"/>
      <c r="X875" s="23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3"/>
      <c r="W876" s="23"/>
      <c r="X876" s="23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3"/>
      <c r="W877" s="23"/>
      <c r="X877" s="23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3"/>
      <c r="W878" s="23"/>
      <c r="X878" s="23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3"/>
      <c r="W879" s="23"/>
      <c r="X879" s="23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3"/>
      <c r="W880" s="23"/>
      <c r="X880" s="23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3"/>
      <c r="W881" s="23"/>
      <c r="X881" s="23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3"/>
      <c r="W882" s="23"/>
      <c r="X882" s="23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3"/>
      <c r="W883" s="23"/>
      <c r="X883" s="23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3"/>
      <c r="W884" s="23"/>
      <c r="X884" s="23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3"/>
      <c r="W885" s="23"/>
      <c r="X885" s="23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3"/>
      <c r="W886" s="23"/>
      <c r="X886" s="23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3"/>
      <c r="W887" s="23"/>
      <c r="X887" s="23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3"/>
      <c r="W888" s="23"/>
      <c r="X888" s="23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3"/>
      <c r="W889" s="23"/>
      <c r="X889" s="23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3"/>
      <c r="W890" s="23"/>
      <c r="X890" s="23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3"/>
      <c r="W891" s="23"/>
      <c r="X891" s="23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3"/>
      <c r="W892" s="23"/>
      <c r="X892" s="23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3"/>
      <c r="W893" s="23"/>
      <c r="X893" s="23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3"/>
      <c r="W894" s="23"/>
      <c r="X894" s="23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3"/>
      <c r="W895" s="23"/>
      <c r="X895" s="23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3"/>
      <c r="W896" s="23"/>
      <c r="X896" s="23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3"/>
      <c r="W897" s="23"/>
      <c r="X897" s="23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3"/>
      <c r="W898" s="23"/>
      <c r="X898" s="23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3"/>
      <c r="W899" s="23"/>
      <c r="X899" s="23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3"/>
      <c r="W900" s="23"/>
      <c r="X900" s="23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3"/>
      <c r="W901" s="23"/>
      <c r="X901" s="23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3"/>
      <c r="W902" s="23"/>
      <c r="X902" s="23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3"/>
      <c r="W903" s="23"/>
      <c r="X903" s="23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3"/>
      <c r="W904" s="23"/>
      <c r="X904" s="23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3"/>
      <c r="W905" s="23"/>
      <c r="X905" s="23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3"/>
      <c r="W906" s="23"/>
      <c r="X906" s="23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3"/>
      <c r="W907" s="23"/>
      <c r="X907" s="23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3"/>
      <c r="W908" s="23"/>
      <c r="X908" s="23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3"/>
      <c r="W909" s="23"/>
      <c r="X909" s="23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3"/>
      <c r="W910" s="23"/>
      <c r="X910" s="23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3"/>
      <c r="W911" s="23"/>
      <c r="X911" s="23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3"/>
      <c r="W912" s="23"/>
      <c r="X912" s="23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3"/>
      <c r="W913" s="23"/>
      <c r="X913" s="23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3"/>
      <c r="W914" s="23"/>
      <c r="X914" s="23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3"/>
      <c r="W915" s="23"/>
      <c r="X915" s="23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3"/>
      <c r="W916" s="23"/>
      <c r="X916" s="23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3"/>
      <c r="W917" s="23"/>
      <c r="X917" s="23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3"/>
      <c r="W918" s="23"/>
      <c r="X918" s="23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3"/>
      <c r="W919" s="23"/>
      <c r="X919" s="23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3"/>
      <c r="W920" s="23"/>
      <c r="X920" s="23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3"/>
      <c r="W921" s="23"/>
      <c r="X921" s="23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3"/>
      <c r="W922" s="23"/>
      <c r="X922" s="23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3"/>
      <c r="W923" s="23"/>
      <c r="X923" s="23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3"/>
      <c r="W924" s="23"/>
      <c r="X924" s="23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3"/>
      <c r="W925" s="23"/>
      <c r="X925" s="23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3"/>
      <c r="W926" s="23"/>
      <c r="X926" s="23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3"/>
      <c r="W927" s="23"/>
      <c r="X927" s="23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3"/>
      <c r="W928" s="23"/>
      <c r="X928" s="23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3"/>
      <c r="W929" s="23"/>
      <c r="X929" s="23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3"/>
      <c r="W930" s="23"/>
      <c r="X930" s="23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3"/>
      <c r="W931" s="23"/>
      <c r="X931" s="23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3"/>
      <c r="W932" s="23"/>
      <c r="X932" s="23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3"/>
      <c r="W933" s="23"/>
      <c r="X933" s="23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3"/>
      <c r="W934" s="23"/>
      <c r="X934" s="23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3"/>
      <c r="W935" s="23"/>
      <c r="X935" s="23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3"/>
      <c r="W936" s="23"/>
      <c r="X936" s="23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3"/>
      <c r="W937" s="23"/>
      <c r="X937" s="23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3"/>
      <c r="W938" s="23"/>
      <c r="X938" s="23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3"/>
      <c r="W939" s="23"/>
      <c r="X939" s="23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3"/>
      <c r="W940" s="23"/>
      <c r="X940" s="23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3"/>
      <c r="W941" s="23"/>
      <c r="X941" s="23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3"/>
      <c r="W942" s="23"/>
      <c r="X942" s="23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3"/>
      <c r="W943" s="23"/>
      <c r="X943" s="23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3"/>
      <c r="W944" s="23"/>
      <c r="X944" s="23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3"/>
      <c r="W945" s="23"/>
      <c r="X945" s="23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3"/>
      <c r="W946" s="23"/>
      <c r="X946" s="23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3"/>
      <c r="W947" s="23"/>
      <c r="X947" s="23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3"/>
      <c r="W948" s="23"/>
      <c r="X948" s="23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3"/>
      <c r="W949" s="23"/>
      <c r="X949" s="23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3"/>
      <c r="W950" s="23"/>
      <c r="X950" s="23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3"/>
      <c r="W951" s="23"/>
      <c r="X951" s="23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3"/>
      <c r="W952" s="23"/>
      <c r="X952" s="23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3"/>
      <c r="W953" s="23"/>
      <c r="X953" s="23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3"/>
      <c r="W954" s="23"/>
      <c r="X954" s="23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3"/>
      <c r="W955" s="23"/>
      <c r="X955" s="23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3"/>
      <c r="W956" s="23"/>
      <c r="X956" s="23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3"/>
      <c r="W957" s="23"/>
      <c r="X957" s="23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3"/>
      <c r="W958" s="23"/>
      <c r="X958" s="23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3"/>
      <c r="W959" s="23"/>
      <c r="X959" s="23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3"/>
      <c r="W960" s="23"/>
      <c r="X960" s="23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3"/>
      <c r="W961" s="23"/>
      <c r="X961" s="23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3"/>
      <c r="W962" s="23"/>
      <c r="X962" s="23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3"/>
      <c r="W963" s="23"/>
      <c r="X963" s="23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3"/>
      <c r="W964" s="23"/>
      <c r="X964" s="23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3"/>
      <c r="W965" s="23"/>
      <c r="X965" s="23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3"/>
      <c r="W966" s="23"/>
      <c r="X966" s="23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3"/>
      <c r="W967" s="23"/>
      <c r="X967" s="23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3"/>
      <c r="W968" s="23"/>
      <c r="X968" s="23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3"/>
      <c r="W969" s="23"/>
      <c r="X969" s="23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3"/>
      <c r="W970" s="23"/>
      <c r="X970" s="23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3"/>
      <c r="W971" s="23"/>
      <c r="X971" s="23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3"/>
      <c r="W972" s="23"/>
      <c r="X972" s="23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3"/>
      <c r="W973" s="23"/>
      <c r="X973" s="23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3"/>
      <c r="W974" s="23"/>
      <c r="X974" s="23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3"/>
      <c r="W975" s="23"/>
      <c r="X975" s="23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3"/>
      <c r="W976" s="23"/>
      <c r="X976" s="23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3"/>
      <c r="W977" s="23"/>
      <c r="X977" s="23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3"/>
      <c r="W978" s="23"/>
      <c r="X978" s="23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3"/>
      <c r="W979" s="23"/>
      <c r="X979" s="23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3"/>
      <c r="W980" s="23"/>
      <c r="X980" s="23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3"/>
      <c r="W981" s="23"/>
      <c r="X981" s="23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3"/>
      <c r="W982" s="23"/>
      <c r="X982" s="23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3"/>
      <c r="W983" s="23"/>
      <c r="X983" s="23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3"/>
      <c r="W984" s="23"/>
      <c r="X984" s="23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3"/>
      <c r="W985" s="23"/>
      <c r="X985" s="23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3"/>
      <c r="W986" s="23"/>
      <c r="X986" s="23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3"/>
      <c r="W987" s="23"/>
      <c r="X987" s="23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3"/>
      <c r="W988" s="23"/>
      <c r="X988" s="23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3"/>
      <c r="W989" s="23"/>
      <c r="X989" s="23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3"/>
      <c r="W990" s="23"/>
      <c r="X990" s="23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3"/>
      <c r="W991" s="23"/>
      <c r="X991" s="23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3"/>
      <c r="W992" s="23"/>
      <c r="X992" s="23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3"/>
      <c r="W993" s="23"/>
      <c r="X993" s="23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3"/>
      <c r="W994" s="23"/>
      <c r="X994" s="23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3"/>
      <c r="W995" s="23"/>
      <c r="X995" s="23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3"/>
      <c r="W996" s="23"/>
      <c r="X996" s="23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3"/>
      <c r="W997" s="23"/>
      <c r="X997" s="23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3"/>
      <c r="W998" s="23"/>
      <c r="X998" s="23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3"/>
      <c r="W999" s="23"/>
      <c r="X999" s="23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3"/>
      <c r="W1000" s="23"/>
      <c r="X1000" s="23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3"/>
      <c r="W1001" s="23"/>
      <c r="X1001" s="23"/>
    </row>
    <row r="1002" ht="15.75" customHeight="1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3"/>
      <c r="W1002" s="23"/>
      <c r="X1002" s="23"/>
    </row>
  </sheetData>
  <mergeCells count="4">
    <mergeCell ref="J36:L36"/>
    <mergeCell ref="M36:O36"/>
    <mergeCell ref="P36:R36"/>
    <mergeCell ref="S36:U36"/>
  </mergeCells>
  <printOptions/>
  <pageMargins bottom="0.75" footer="0.0" header="0.0" left="0.7" right="0.7" top="0.75"/>
  <pageSetup paperSize="9" orientation="portrait"/>
  <drawing r:id="rId2"/>
  <legacyDrawing r:id="rId3"/>
  <tableParts count="2"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652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3" width="17.5"/>
    <col customWidth="1" min="4" max="4" width="12.88"/>
    <col customWidth="1" min="5" max="9" width="17.5"/>
    <col customWidth="1" min="10" max="10" width="11.5"/>
    <col customWidth="1" min="11" max="11" width="14.38"/>
    <col customWidth="1" min="12" max="12" width="11.75"/>
    <col customWidth="1" min="13" max="13" width="10.38"/>
    <col customWidth="1" min="14" max="14" width="14.38"/>
    <col customWidth="1" min="15" max="15" width="11.75"/>
    <col customWidth="1" min="16" max="16" width="10.38"/>
    <col customWidth="1" min="17" max="17" width="14.38"/>
    <col customWidth="1" min="18" max="18" width="11.75"/>
    <col customWidth="1" min="19" max="19" width="11.25"/>
    <col customWidth="1" min="20" max="20" width="14.38"/>
    <col customWidth="1" min="21" max="21" width="11.75"/>
    <col customWidth="1" min="22" max="24" width="29.63"/>
  </cols>
  <sheetData>
    <row r="1">
      <c r="A1" s="46" t="s">
        <v>74</v>
      </c>
      <c r="B1" s="46" t="s">
        <v>75</v>
      </c>
      <c r="C1" s="46" t="s">
        <v>76</v>
      </c>
      <c r="D1" s="46" t="s">
        <v>77</v>
      </c>
      <c r="E1" s="46" t="s">
        <v>78</v>
      </c>
      <c r="F1" s="46" t="s">
        <v>79</v>
      </c>
      <c r="G1" s="46" t="s">
        <v>80</v>
      </c>
      <c r="H1" s="46" t="s">
        <v>81</v>
      </c>
      <c r="I1" s="46" t="s">
        <v>82</v>
      </c>
      <c r="J1" s="47" t="s">
        <v>237</v>
      </c>
      <c r="K1" s="47" t="s">
        <v>238</v>
      </c>
      <c r="L1" s="47" t="s">
        <v>239</v>
      </c>
      <c r="M1" s="47" t="s">
        <v>240</v>
      </c>
      <c r="N1" s="47" t="s">
        <v>241</v>
      </c>
      <c r="O1" s="47" t="s">
        <v>242</v>
      </c>
      <c r="P1" s="47" t="s">
        <v>243</v>
      </c>
      <c r="Q1" s="47" t="s">
        <v>244</v>
      </c>
      <c r="R1" s="47" t="s">
        <v>245</v>
      </c>
      <c r="S1" s="47" t="s">
        <v>246</v>
      </c>
      <c r="T1" s="47" t="s">
        <v>247</v>
      </c>
      <c r="U1" s="47" t="s">
        <v>248</v>
      </c>
      <c r="V1" s="48" t="s">
        <v>249</v>
      </c>
      <c r="W1" s="48"/>
      <c r="X1" s="48"/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7" t="s">
        <v>163</v>
      </c>
      <c r="G2" s="36"/>
      <c r="H2" s="36" t="s">
        <v>164</v>
      </c>
      <c r="I2" s="36" t="s">
        <v>165</v>
      </c>
      <c r="J2" s="49" t="s">
        <v>166</v>
      </c>
      <c r="K2" s="49" t="s">
        <v>166</v>
      </c>
      <c r="L2" s="49" t="s">
        <v>166</v>
      </c>
      <c r="M2" s="51">
        <v>3.0</v>
      </c>
      <c r="N2" s="51">
        <v>5.0</v>
      </c>
      <c r="O2" s="51">
        <v>5.0</v>
      </c>
      <c r="P2" s="51">
        <v>5.0</v>
      </c>
      <c r="Q2" s="51">
        <v>2.0</v>
      </c>
      <c r="R2" s="51">
        <v>2.0</v>
      </c>
      <c r="S2" s="49" t="s">
        <v>166</v>
      </c>
      <c r="T2" s="49" t="s">
        <v>166</v>
      </c>
      <c r="U2" s="49" t="s">
        <v>166</v>
      </c>
      <c r="V2" s="53" t="s">
        <v>172</v>
      </c>
      <c r="W2" s="53"/>
      <c r="X2" s="53"/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55" t="s">
        <v>166</v>
      </c>
      <c r="K3" s="55" t="s">
        <v>166</v>
      </c>
      <c r="L3" s="55" t="s">
        <v>166</v>
      </c>
      <c r="M3" s="56">
        <v>2.0</v>
      </c>
      <c r="N3" s="56">
        <v>2.0</v>
      </c>
      <c r="O3" s="56">
        <v>5.0</v>
      </c>
      <c r="P3" s="56">
        <v>4.0</v>
      </c>
      <c r="Q3" s="56">
        <v>4.0</v>
      </c>
      <c r="R3" s="56">
        <v>4.0</v>
      </c>
      <c r="S3" s="55" t="s">
        <v>166</v>
      </c>
      <c r="T3" s="55" t="s">
        <v>166</v>
      </c>
      <c r="U3" s="55" t="s">
        <v>166</v>
      </c>
      <c r="V3" s="40"/>
      <c r="W3" s="40"/>
      <c r="X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55" t="s">
        <v>166</v>
      </c>
      <c r="K4" s="55" t="s">
        <v>166</v>
      </c>
      <c r="L4" s="55" t="s">
        <v>166</v>
      </c>
      <c r="M4" s="56">
        <v>2.0</v>
      </c>
      <c r="N4" s="56">
        <v>4.0</v>
      </c>
      <c r="O4" s="56">
        <v>5.0</v>
      </c>
      <c r="P4" s="56">
        <v>3.0</v>
      </c>
      <c r="Q4" s="56">
        <v>5.0</v>
      </c>
      <c r="R4" s="56">
        <v>3.0</v>
      </c>
      <c r="S4" s="56">
        <v>5.0</v>
      </c>
      <c r="T4" s="56">
        <v>3.0</v>
      </c>
      <c r="U4" s="56">
        <v>4.0</v>
      </c>
      <c r="V4" s="40"/>
      <c r="W4" s="40"/>
      <c r="X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55" t="s">
        <v>166</v>
      </c>
      <c r="K5" s="55" t="s">
        <v>166</v>
      </c>
      <c r="L5" s="55" t="s">
        <v>166</v>
      </c>
      <c r="M5" s="56">
        <v>5.0</v>
      </c>
      <c r="N5" s="56">
        <v>3.0</v>
      </c>
      <c r="O5" s="56">
        <v>5.0</v>
      </c>
      <c r="P5" s="56">
        <v>4.0</v>
      </c>
      <c r="Q5" s="56">
        <v>3.0</v>
      </c>
      <c r="R5" s="56">
        <v>4.0</v>
      </c>
      <c r="S5" s="56">
        <v>1.0</v>
      </c>
      <c r="T5" s="56">
        <v>2.0</v>
      </c>
      <c r="U5" s="56">
        <v>1.0</v>
      </c>
      <c r="V5" s="40"/>
      <c r="W5" s="40"/>
      <c r="X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56">
        <v>1.0</v>
      </c>
      <c r="K6" s="56">
        <v>1.0</v>
      </c>
      <c r="L6" s="56">
        <v>1.0</v>
      </c>
      <c r="M6" s="56">
        <v>2.0</v>
      </c>
      <c r="N6" s="56">
        <v>1.0</v>
      </c>
      <c r="O6" s="56">
        <v>1.0</v>
      </c>
      <c r="P6" s="56">
        <v>1.0</v>
      </c>
      <c r="Q6" s="56">
        <v>1.0</v>
      </c>
      <c r="R6" s="56">
        <v>1.0</v>
      </c>
      <c r="S6" s="56">
        <v>1.0</v>
      </c>
      <c r="T6" s="56">
        <v>1.0</v>
      </c>
      <c r="U6" s="56">
        <v>1.0</v>
      </c>
      <c r="V6" s="53" t="s">
        <v>189</v>
      </c>
      <c r="W6" s="53"/>
      <c r="X6" s="53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55" t="s">
        <v>166</v>
      </c>
      <c r="K7" s="55" t="s">
        <v>166</v>
      </c>
      <c r="L7" s="55" t="s">
        <v>166</v>
      </c>
      <c r="M7" s="56">
        <v>5.0</v>
      </c>
      <c r="N7" s="56">
        <v>5.0</v>
      </c>
      <c r="O7" s="56">
        <v>5.0</v>
      </c>
      <c r="P7" s="56">
        <v>2.0</v>
      </c>
      <c r="Q7" s="56">
        <v>2.0</v>
      </c>
      <c r="R7" s="56">
        <v>2.0</v>
      </c>
      <c r="S7" s="56">
        <v>1.0</v>
      </c>
      <c r="T7" s="56">
        <v>1.0</v>
      </c>
      <c r="U7" s="56">
        <v>1.0</v>
      </c>
      <c r="V7" s="40"/>
      <c r="W7" s="40"/>
      <c r="X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55" t="s">
        <v>166</v>
      </c>
      <c r="K8" s="55" t="s">
        <v>166</v>
      </c>
      <c r="L8" s="55" t="s">
        <v>166</v>
      </c>
      <c r="M8" s="56">
        <v>1.0</v>
      </c>
      <c r="N8" s="56">
        <v>1.0</v>
      </c>
      <c r="O8" s="56">
        <v>5.0</v>
      </c>
      <c r="P8" s="56">
        <v>3.0</v>
      </c>
      <c r="Q8" s="56">
        <v>4.0</v>
      </c>
      <c r="R8" s="56">
        <v>3.0</v>
      </c>
      <c r="S8" s="56">
        <v>3.0</v>
      </c>
      <c r="T8" s="56">
        <v>3.0</v>
      </c>
      <c r="U8" s="56">
        <v>1.0</v>
      </c>
      <c r="V8" s="40"/>
      <c r="W8" s="40"/>
      <c r="X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56">
        <v>1.0</v>
      </c>
      <c r="K9" s="56">
        <v>1.0</v>
      </c>
      <c r="L9" s="56">
        <v>1.0</v>
      </c>
      <c r="M9" s="56">
        <v>5.0</v>
      </c>
      <c r="N9" s="56">
        <v>4.0</v>
      </c>
      <c r="O9" s="56">
        <v>5.0</v>
      </c>
      <c r="P9" s="56">
        <v>2.0</v>
      </c>
      <c r="Q9" s="56">
        <v>4.0</v>
      </c>
      <c r="R9" s="56">
        <v>3.0</v>
      </c>
      <c r="S9" s="56">
        <v>1.0</v>
      </c>
      <c r="T9" s="56">
        <v>1.0</v>
      </c>
      <c r="U9" s="56">
        <v>1.0</v>
      </c>
      <c r="V9" s="40"/>
      <c r="W9" s="40"/>
      <c r="X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55" t="s">
        <v>166</v>
      </c>
      <c r="K10" s="55" t="s">
        <v>166</v>
      </c>
      <c r="L10" s="55" t="s">
        <v>166</v>
      </c>
      <c r="M10" s="56">
        <v>1.0</v>
      </c>
      <c r="N10" s="56">
        <v>2.0</v>
      </c>
      <c r="O10" s="56">
        <v>5.0</v>
      </c>
      <c r="P10" s="56">
        <v>3.0</v>
      </c>
      <c r="Q10" s="56">
        <v>5.0</v>
      </c>
      <c r="R10" s="56">
        <v>4.0</v>
      </c>
      <c r="S10" s="56">
        <v>4.0</v>
      </c>
      <c r="T10" s="56">
        <v>3.0</v>
      </c>
      <c r="U10" s="56">
        <v>1.0</v>
      </c>
      <c r="V10" s="40" t="s">
        <v>197</v>
      </c>
      <c r="W10" s="40"/>
      <c r="X10" s="40"/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55" t="s">
        <v>166</v>
      </c>
      <c r="K11" s="55" t="s">
        <v>166</v>
      </c>
      <c r="L11" s="55" t="s">
        <v>166</v>
      </c>
      <c r="M11" s="56">
        <v>1.0</v>
      </c>
      <c r="N11" s="56">
        <v>1.0</v>
      </c>
      <c r="O11" s="56">
        <v>5.0</v>
      </c>
      <c r="P11" s="56">
        <v>1.0</v>
      </c>
      <c r="Q11" s="56">
        <v>1.0</v>
      </c>
      <c r="R11" s="56">
        <v>5.0</v>
      </c>
      <c r="S11" s="56">
        <v>4.0</v>
      </c>
      <c r="T11" s="56">
        <v>4.0</v>
      </c>
      <c r="U11" s="56">
        <v>3.0</v>
      </c>
      <c r="V11" s="40"/>
      <c r="W11" s="40"/>
      <c r="X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55" t="s">
        <v>166</v>
      </c>
      <c r="K12" s="55" t="s">
        <v>166</v>
      </c>
      <c r="L12" s="55" t="s">
        <v>166</v>
      </c>
      <c r="M12" s="56">
        <v>1.0</v>
      </c>
      <c r="N12" s="56">
        <v>2.0</v>
      </c>
      <c r="O12" s="56">
        <v>1.0</v>
      </c>
      <c r="P12" s="56">
        <v>3.0</v>
      </c>
      <c r="Q12" s="56">
        <v>4.0</v>
      </c>
      <c r="R12" s="56">
        <v>4.0</v>
      </c>
      <c r="S12" s="56">
        <v>5.0</v>
      </c>
      <c r="T12" s="56">
        <v>5.0</v>
      </c>
      <c r="U12" s="56">
        <v>4.0</v>
      </c>
      <c r="V12" s="40"/>
      <c r="W12" s="40"/>
      <c r="X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55" t="s">
        <v>166</v>
      </c>
      <c r="K13" s="55" t="s">
        <v>166</v>
      </c>
      <c r="L13" s="55" t="s">
        <v>166</v>
      </c>
      <c r="M13" s="56">
        <v>1.0</v>
      </c>
      <c r="N13" s="56">
        <v>1.0</v>
      </c>
      <c r="O13" s="56">
        <v>5.0</v>
      </c>
      <c r="P13" s="56">
        <v>2.0</v>
      </c>
      <c r="Q13" s="56">
        <v>3.0</v>
      </c>
      <c r="R13" s="56">
        <v>3.0</v>
      </c>
      <c r="S13" s="56">
        <v>3.0</v>
      </c>
      <c r="T13" s="56">
        <v>4.0</v>
      </c>
      <c r="U13" s="56">
        <v>1.0</v>
      </c>
      <c r="V13" s="40"/>
      <c r="W13" s="40"/>
      <c r="X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55" t="s">
        <v>166</v>
      </c>
      <c r="K14" s="55" t="s">
        <v>166</v>
      </c>
      <c r="L14" s="55" t="s">
        <v>166</v>
      </c>
      <c r="M14" s="56">
        <v>4.0</v>
      </c>
      <c r="N14" s="56">
        <v>4.0</v>
      </c>
      <c r="O14" s="56">
        <v>4.0</v>
      </c>
      <c r="P14" s="56">
        <v>1.0</v>
      </c>
      <c r="Q14" s="56">
        <v>1.0</v>
      </c>
      <c r="R14" s="56">
        <v>5.0</v>
      </c>
      <c r="S14" s="56">
        <v>5.0</v>
      </c>
      <c r="T14" s="56">
        <v>5.0</v>
      </c>
      <c r="U14" s="56">
        <v>3.0</v>
      </c>
      <c r="V14" s="40"/>
      <c r="W14" s="40"/>
      <c r="X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55" t="s">
        <v>166</v>
      </c>
      <c r="K15" s="55" t="s">
        <v>166</v>
      </c>
      <c r="L15" s="55" t="s">
        <v>166</v>
      </c>
      <c r="M15" s="56">
        <v>1.0</v>
      </c>
      <c r="N15" s="56">
        <v>1.0</v>
      </c>
      <c r="O15" s="56">
        <v>5.0</v>
      </c>
      <c r="P15" s="56">
        <v>5.0</v>
      </c>
      <c r="Q15" s="56">
        <v>5.0</v>
      </c>
      <c r="R15" s="56">
        <v>3.0</v>
      </c>
      <c r="S15" s="56">
        <v>2.0</v>
      </c>
      <c r="T15" s="56">
        <v>1.0</v>
      </c>
      <c r="U15" s="56">
        <v>1.0</v>
      </c>
      <c r="V15" s="40"/>
      <c r="W15" s="40"/>
      <c r="X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55" t="s">
        <v>166</v>
      </c>
      <c r="K16" s="55" t="s">
        <v>166</v>
      </c>
      <c r="L16" s="55" t="s">
        <v>166</v>
      </c>
      <c r="M16" s="56">
        <v>1.0</v>
      </c>
      <c r="N16" s="56">
        <v>2.0</v>
      </c>
      <c r="O16" s="56">
        <v>5.0</v>
      </c>
      <c r="P16" s="56">
        <v>2.0</v>
      </c>
      <c r="Q16" s="56">
        <v>4.0</v>
      </c>
      <c r="R16" s="56">
        <v>4.0</v>
      </c>
      <c r="S16" s="56">
        <v>3.0</v>
      </c>
      <c r="T16" s="56">
        <v>3.0</v>
      </c>
      <c r="U16" s="56">
        <v>2.0</v>
      </c>
      <c r="V16" s="40"/>
      <c r="W16" s="40"/>
      <c r="X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55" t="s">
        <v>166</v>
      </c>
      <c r="K17" s="55" t="s">
        <v>166</v>
      </c>
      <c r="L17" s="55" t="s">
        <v>166</v>
      </c>
      <c r="M17" s="56">
        <v>2.0</v>
      </c>
      <c r="N17" s="56">
        <v>5.0</v>
      </c>
      <c r="O17" s="56">
        <v>4.0</v>
      </c>
      <c r="P17" s="56">
        <v>1.0</v>
      </c>
      <c r="Q17" s="56">
        <v>5.0</v>
      </c>
      <c r="R17" s="56">
        <v>4.0</v>
      </c>
      <c r="S17" s="56">
        <v>4.0</v>
      </c>
      <c r="T17" s="56">
        <v>3.0</v>
      </c>
      <c r="U17" s="56">
        <v>1.0</v>
      </c>
      <c r="V17" s="40" t="s">
        <v>214</v>
      </c>
      <c r="W17" s="40"/>
      <c r="X17" s="40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55" t="s">
        <v>166</v>
      </c>
      <c r="K18" s="55" t="s">
        <v>166</v>
      </c>
      <c r="L18" s="55" t="s">
        <v>166</v>
      </c>
      <c r="M18" s="56">
        <v>3.0</v>
      </c>
      <c r="N18" s="56">
        <v>5.0</v>
      </c>
      <c r="O18" s="56">
        <v>3.0</v>
      </c>
      <c r="P18" s="56">
        <v>4.0</v>
      </c>
      <c r="Q18" s="56">
        <v>5.0</v>
      </c>
      <c r="R18" s="56">
        <v>4.0</v>
      </c>
      <c r="S18" s="56">
        <v>4.0</v>
      </c>
      <c r="T18" s="56">
        <v>5.0</v>
      </c>
      <c r="U18" s="56">
        <v>1.0</v>
      </c>
      <c r="V18" s="53" t="s">
        <v>219</v>
      </c>
      <c r="W18" s="53"/>
      <c r="X18" s="53"/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55" t="s">
        <v>166</v>
      </c>
      <c r="K19" s="55" t="s">
        <v>166</v>
      </c>
      <c r="L19" s="55" t="s">
        <v>166</v>
      </c>
      <c r="M19" s="56">
        <v>1.0</v>
      </c>
      <c r="N19" s="56">
        <v>3.0</v>
      </c>
      <c r="O19" s="56">
        <v>4.0</v>
      </c>
      <c r="P19" s="56">
        <v>2.0</v>
      </c>
      <c r="Q19" s="56">
        <v>2.0</v>
      </c>
      <c r="R19" s="56">
        <v>3.0</v>
      </c>
      <c r="S19" s="56">
        <v>1.0</v>
      </c>
      <c r="T19" s="56">
        <v>1.0</v>
      </c>
      <c r="U19" s="56">
        <v>1.0</v>
      </c>
      <c r="V19" s="40"/>
      <c r="W19" s="40"/>
      <c r="X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55" t="s">
        <v>166</v>
      </c>
      <c r="K20" s="55" t="s">
        <v>166</v>
      </c>
      <c r="L20" s="55" t="s">
        <v>166</v>
      </c>
      <c r="M20" s="56">
        <v>4.0</v>
      </c>
      <c r="N20" s="56">
        <v>4.0</v>
      </c>
      <c r="O20" s="56">
        <v>2.0</v>
      </c>
      <c r="P20" s="56">
        <v>1.0</v>
      </c>
      <c r="Q20" s="56">
        <v>1.0</v>
      </c>
      <c r="R20" s="56">
        <v>2.0</v>
      </c>
      <c r="S20" s="56">
        <v>4.0</v>
      </c>
      <c r="T20" s="56">
        <v>4.0</v>
      </c>
      <c r="U20" s="56">
        <v>2.0</v>
      </c>
      <c r="V20" s="40"/>
      <c r="W20" s="40"/>
      <c r="X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55" t="s">
        <v>166</v>
      </c>
      <c r="K21" s="55" t="s">
        <v>166</v>
      </c>
      <c r="L21" s="55" t="s">
        <v>166</v>
      </c>
      <c r="M21" s="56">
        <v>1.0</v>
      </c>
      <c r="N21" s="56">
        <v>1.0</v>
      </c>
      <c r="O21" s="56">
        <v>5.0</v>
      </c>
      <c r="P21" s="56">
        <v>2.0</v>
      </c>
      <c r="Q21" s="56">
        <v>2.0</v>
      </c>
      <c r="R21" s="56">
        <v>4.0</v>
      </c>
      <c r="S21" s="56">
        <v>3.0</v>
      </c>
      <c r="T21" s="56">
        <v>4.0</v>
      </c>
      <c r="U21" s="56">
        <v>1.0</v>
      </c>
      <c r="V21" s="40"/>
      <c r="W21" s="40"/>
      <c r="X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55" t="s">
        <v>166</v>
      </c>
      <c r="K22" s="55" t="s">
        <v>166</v>
      </c>
      <c r="L22" s="55" t="s">
        <v>166</v>
      </c>
      <c r="M22" s="56">
        <v>4.0</v>
      </c>
      <c r="N22" s="56">
        <v>4.0</v>
      </c>
      <c r="O22" s="56">
        <v>5.0</v>
      </c>
      <c r="P22" s="56">
        <v>3.0</v>
      </c>
      <c r="Q22" s="56">
        <v>4.0</v>
      </c>
      <c r="R22" s="56">
        <v>3.0</v>
      </c>
      <c r="S22" s="56">
        <v>5.0</v>
      </c>
      <c r="T22" s="56">
        <v>4.0</v>
      </c>
      <c r="U22" s="56">
        <v>2.0</v>
      </c>
      <c r="V22" s="40"/>
      <c r="W22" s="40"/>
      <c r="X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56">
        <v>1.0</v>
      </c>
      <c r="K23" s="56">
        <v>1.0</v>
      </c>
      <c r="L23" s="56">
        <v>1.0</v>
      </c>
      <c r="M23" s="56">
        <v>1.0</v>
      </c>
      <c r="N23" s="56">
        <v>2.0</v>
      </c>
      <c r="O23" s="56">
        <v>5.0</v>
      </c>
      <c r="P23" s="56">
        <v>4.0</v>
      </c>
      <c r="Q23" s="56">
        <v>5.0</v>
      </c>
      <c r="R23" s="56">
        <v>4.0</v>
      </c>
      <c r="S23" s="56">
        <v>1.0</v>
      </c>
      <c r="T23" s="56">
        <v>1.0</v>
      </c>
      <c r="U23" s="56">
        <v>1.0</v>
      </c>
      <c r="V23" s="53" t="s">
        <v>232</v>
      </c>
      <c r="W23" s="53"/>
      <c r="X23" s="53"/>
    </row>
    <row r="24" ht="15.75" customHeight="1">
      <c r="A24" s="57"/>
      <c r="B24" s="58"/>
      <c r="C24" s="58"/>
      <c r="D24" s="58"/>
      <c r="E24" s="59"/>
      <c r="F24" s="59"/>
      <c r="G24" s="58"/>
      <c r="H24" s="58"/>
      <c r="I24" s="60"/>
      <c r="J24" s="61">
        <f t="shared" ref="J24:U24" si="1">AVERAGE(J2:J23)</f>
        <v>1</v>
      </c>
      <c r="K24" s="61">
        <f t="shared" si="1"/>
        <v>1</v>
      </c>
      <c r="L24" s="61">
        <f t="shared" si="1"/>
        <v>1</v>
      </c>
      <c r="M24" s="61">
        <f t="shared" si="1"/>
        <v>2.318181818</v>
      </c>
      <c r="N24" s="61">
        <f t="shared" si="1"/>
        <v>2.818181818</v>
      </c>
      <c r="O24" s="61">
        <f t="shared" si="1"/>
        <v>4.272727273</v>
      </c>
      <c r="P24" s="61">
        <f t="shared" si="1"/>
        <v>2.636363636</v>
      </c>
      <c r="Q24" s="61">
        <f t="shared" si="1"/>
        <v>3.272727273</v>
      </c>
      <c r="R24" s="61">
        <f t="shared" si="1"/>
        <v>3.363636364</v>
      </c>
      <c r="S24" s="61">
        <f t="shared" si="1"/>
        <v>3</v>
      </c>
      <c r="T24" s="61">
        <f t="shared" si="1"/>
        <v>2.9</v>
      </c>
      <c r="U24" s="61">
        <f t="shared" si="1"/>
        <v>1.65</v>
      </c>
      <c r="V24" s="62"/>
      <c r="W24" s="62"/>
      <c r="X24" s="62"/>
    </row>
    <row r="25" ht="15.75" customHeight="1">
      <c r="A25" s="57"/>
      <c r="B25" s="58"/>
      <c r="C25" s="58"/>
      <c r="D25" s="58"/>
      <c r="E25" s="59"/>
      <c r="F25" s="59"/>
      <c r="G25" s="58"/>
      <c r="H25" s="58"/>
      <c r="I25" s="64" t="s">
        <v>251</v>
      </c>
      <c r="J25" s="65">
        <f t="shared" ref="J25:U25" si="2">_xlfn.STDEV.S(J2:J23)</f>
        <v>0</v>
      </c>
      <c r="K25" s="65">
        <f t="shared" si="2"/>
        <v>0</v>
      </c>
      <c r="L25" s="65">
        <f t="shared" si="2"/>
        <v>0</v>
      </c>
      <c r="M25" s="65">
        <f t="shared" si="2"/>
        <v>1.523978616</v>
      </c>
      <c r="N25" s="65">
        <f t="shared" si="2"/>
        <v>1.531770331</v>
      </c>
      <c r="O25" s="65">
        <f t="shared" si="2"/>
        <v>1.31590339</v>
      </c>
      <c r="P25" s="65">
        <f t="shared" si="2"/>
        <v>1.292669978</v>
      </c>
      <c r="Q25" s="65">
        <f t="shared" si="2"/>
        <v>1.517573821</v>
      </c>
      <c r="R25" s="65">
        <f t="shared" si="2"/>
        <v>1.002162165</v>
      </c>
      <c r="S25" s="65">
        <f t="shared" si="2"/>
        <v>1.55597321</v>
      </c>
      <c r="T25" s="65">
        <f t="shared" si="2"/>
        <v>1.483239697</v>
      </c>
      <c r="U25" s="65">
        <f t="shared" si="2"/>
        <v>1.039989878</v>
      </c>
      <c r="V25" s="62"/>
      <c r="W25" s="62"/>
      <c r="X25" s="62"/>
    </row>
    <row r="26" ht="15.75" customHeight="1">
      <c r="A26" s="57"/>
      <c r="B26" s="58"/>
      <c r="C26" s="58"/>
      <c r="D26" s="58"/>
      <c r="E26" s="59"/>
      <c r="F26" s="59"/>
      <c r="G26" s="58"/>
      <c r="H26" s="58"/>
      <c r="I26" s="67"/>
      <c r="K26" s="69" t="s">
        <v>83</v>
      </c>
      <c r="L26" s="69" t="s">
        <v>84</v>
      </c>
      <c r="M26" s="69" t="s">
        <v>85</v>
      </c>
      <c r="N26" s="69" t="s">
        <v>86</v>
      </c>
      <c r="P26" s="69"/>
      <c r="Q26" s="69"/>
      <c r="R26" s="69"/>
      <c r="S26" s="69"/>
      <c r="U26" s="69"/>
      <c r="V26" s="69"/>
      <c r="W26" s="69"/>
      <c r="X26" s="69"/>
    </row>
    <row r="27" ht="15.75" customHeight="1">
      <c r="A27" s="57"/>
      <c r="B27" s="58"/>
      <c r="C27" s="58"/>
      <c r="D27" s="58"/>
      <c r="E27" s="59"/>
      <c r="F27" s="59"/>
      <c r="G27" s="58"/>
      <c r="H27" s="58"/>
      <c r="I27" s="72" t="s">
        <v>252</v>
      </c>
      <c r="J27" s="28" t="s">
        <v>253</v>
      </c>
      <c r="K27" s="73">
        <f>J24</f>
        <v>1</v>
      </c>
      <c r="L27" s="73">
        <f>M24</f>
        <v>2.318181818</v>
      </c>
      <c r="M27" s="73">
        <f>P24</f>
        <v>2.636363636</v>
      </c>
      <c r="N27" s="73">
        <f>S24</f>
        <v>3</v>
      </c>
      <c r="O27" s="28" t="s">
        <v>14</v>
      </c>
      <c r="P27" s="73">
        <f>K24</f>
        <v>1</v>
      </c>
      <c r="Q27" s="73">
        <f>N24</f>
        <v>2.818181818</v>
      </c>
      <c r="R27" s="73">
        <f>Q24</f>
        <v>3.272727273</v>
      </c>
      <c r="S27" s="73">
        <f>T24</f>
        <v>2.9</v>
      </c>
      <c r="T27" s="28" t="s">
        <v>19</v>
      </c>
      <c r="U27" s="73">
        <f>L24</f>
        <v>1</v>
      </c>
      <c r="V27" s="76">
        <f>O24</f>
        <v>4.272727273</v>
      </c>
      <c r="W27" s="76">
        <f>R24</f>
        <v>3.363636364</v>
      </c>
      <c r="X27" s="76">
        <f>U24</f>
        <v>1.65</v>
      </c>
    </row>
    <row r="28" ht="15.75" customHeight="1">
      <c r="A28" s="57"/>
      <c r="B28" s="58"/>
      <c r="C28" s="58"/>
      <c r="D28" s="58"/>
      <c r="E28" s="59"/>
      <c r="F28" s="59"/>
      <c r="G28" s="58"/>
      <c r="H28" s="58"/>
      <c r="I28" s="79"/>
      <c r="J28" s="80" t="s">
        <v>237</v>
      </c>
      <c r="K28" s="80" t="s">
        <v>238</v>
      </c>
      <c r="L28" s="80" t="s">
        <v>239</v>
      </c>
      <c r="M28" s="80" t="s">
        <v>240</v>
      </c>
      <c r="N28" s="80" t="s">
        <v>241</v>
      </c>
      <c r="O28" s="80" t="s">
        <v>242</v>
      </c>
      <c r="P28" s="80" t="s">
        <v>243</v>
      </c>
      <c r="Q28" s="80" t="s">
        <v>244</v>
      </c>
      <c r="R28" s="80" t="s">
        <v>245</v>
      </c>
      <c r="S28" s="80" t="s">
        <v>246</v>
      </c>
      <c r="T28" s="80" t="s">
        <v>247</v>
      </c>
      <c r="U28" s="80" t="s">
        <v>248</v>
      </c>
      <c r="V28" s="62"/>
      <c r="W28" s="62"/>
      <c r="X28" s="62"/>
    </row>
    <row r="29" ht="15.75" customHeight="1">
      <c r="A29" s="57"/>
      <c r="B29" s="58"/>
      <c r="C29" s="58"/>
      <c r="D29" s="58"/>
      <c r="E29" s="26"/>
      <c r="F29" s="59"/>
      <c r="G29" s="58"/>
      <c r="H29" s="58"/>
      <c r="I29" s="81" t="s">
        <v>254</v>
      </c>
      <c r="J29" s="82">
        <f t="shared" ref="J29:U29" si="3">MIN(J3:J24)</f>
        <v>1</v>
      </c>
      <c r="K29" s="82">
        <f t="shared" si="3"/>
        <v>1</v>
      </c>
      <c r="L29" s="82">
        <f t="shared" si="3"/>
        <v>1</v>
      </c>
      <c r="M29" s="82">
        <f t="shared" si="3"/>
        <v>1</v>
      </c>
      <c r="N29" s="82">
        <f t="shared" si="3"/>
        <v>1</v>
      </c>
      <c r="O29" s="82">
        <f t="shared" si="3"/>
        <v>1</v>
      </c>
      <c r="P29" s="82">
        <f t="shared" si="3"/>
        <v>1</v>
      </c>
      <c r="Q29" s="82">
        <f t="shared" si="3"/>
        <v>1</v>
      </c>
      <c r="R29" s="82">
        <f t="shared" si="3"/>
        <v>1</v>
      </c>
      <c r="S29" s="82">
        <f t="shared" si="3"/>
        <v>1</v>
      </c>
      <c r="T29" s="82">
        <f t="shared" si="3"/>
        <v>1</v>
      </c>
      <c r="U29" s="82">
        <f t="shared" si="3"/>
        <v>1</v>
      </c>
      <c r="V29" s="62"/>
      <c r="W29" s="62"/>
      <c r="X29" s="62"/>
    </row>
    <row r="30" ht="15.75" customHeight="1">
      <c r="A30" s="57"/>
      <c r="B30" s="58"/>
      <c r="C30" s="58"/>
      <c r="D30" s="58"/>
      <c r="E30" s="59"/>
      <c r="F30" s="59"/>
      <c r="G30" s="58"/>
      <c r="H30" s="58"/>
      <c r="I30" s="81" t="s">
        <v>255</v>
      </c>
      <c r="J30" s="84">
        <f t="shared" ref="J30:U30" si="4">QUARTILE(J3:J24,1)</f>
        <v>1</v>
      </c>
      <c r="K30" s="84">
        <f t="shared" si="4"/>
        <v>1</v>
      </c>
      <c r="L30" s="84">
        <f t="shared" si="4"/>
        <v>1</v>
      </c>
      <c r="M30" s="84">
        <f t="shared" si="4"/>
        <v>1</v>
      </c>
      <c r="N30" s="84">
        <f t="shared" si="4"/>
        <v>1.25</v>
      </c>
      <c r="O30" s="84">
        <f t="shared" si="4"/>
        <v>4</v>
      </c>
      <c r="P30" s="84">
        <f t="shared" si="4"/>
        <v>2</v>
      </c>
      <c r="Q30" s="84">
        <f t="shared" si="4"/>
        <v>2</v>
      </c>
      <c r="R30" s="84">
        <f t="shared" si="4"/>
        <v>3</v>
      </c>
      <c r="S30" s="84">
        <f t="shared" si="4"/>
        <v>1</v>
      </c>
      <c r="T30" s="84">
        <f t="shared" si="4"/>
        <v>1</v>
      </c>
      <c r="U30" s="84">
        <f t="shared" si="4"/>
        <v>1</v>
      </c>
      <c r="V30" s="62"/>
      <c r="W30" s="62"/>
      <c r="X30" s="62"/>
    </row>
    <row r="31" ht="15.75" customHeight="1">
      <c r="A31" s="57"/>
      <c r="B31" s="58"/>
      <c r="C31" s="58"/>
      <c r="D31" s="58"/>
      <c r="E31" s="59"/>
      <c r="F31" s="59"/>
      <c r="G31" s="58"/>
      <c r="H31" s="58"/>
      <c r="I31" s="81" t="s">
        <v>256</v>
      </c>
      <c r="J31" s="85">
        <f t="shared" ref="J31:U31" si="5">MEDIAN(J3:J24)</f>
        <v>1</v>
      </c>
      <c r="K31" s="85">
        <f t="shared" si="5"/>
        <v>1</v>
      </c>
      <c r="L31" s="85">
        <f t="shared" si="5"/>
        <v>1</v>
      </c>
      <c r="M31" s="85">
        <f t="shared" si="5"/>
        <v>2</v>
      </c>
      <c r="N31" s="85">
        <f t="shared" si="5"/>
        <v>2.409090909</v>
      </c>
      <c r="O31" s="85">
        <f t="shared" si="5"/>
        <v>5</v>
      </c>
      <c r="P31" s="85">
        <f t="shared" si="5"/>
        <v>2.318181818</v>
      </c>
      <c r="Q31" s="85">
        <f t="shared" si="5"/>
        <v>4</v>
      </c>
      <c r="R31" s="85">
        <f t="shared" si="5"/>
        <v>3.681818182</v>
      </c>
      <c r="S31" s="85">
        <f t="shared" si="5"/>
        <v>3</v>
      </c>
      <c r="T31" s="85">
        <f t="shared" si="5"/>
        <v>3</v>
      </c>
      <c r="U31" s="85">
        <f t="shared" si="5"/>
        <v>1</v>
      </c>
      <c r="V31" s="62"/>
      <c r="W31" s="62"/>
      <c r="X31" s="62"/>
    </row>
    <row r="32" ht="15.75" customHeight="1">
      <c r="A32" s="57"/>
      <c r="B32" s="58"/>
      <c r="C32" s="58"/>
      <c r="D32" s="58"/>
      <c r="E32" s="59"/>
      <c r="F32" s="59"/>
      <c r="G32" s="58"/>
      <c r="H32" s="58"/>
      <c r="I32" s="81" t="s">
        <v>257</v>
      </c>
      <c r="J32" s="84">
        <f t="shared" ref="J32:U32" si="6">QUARTILE(J3:J24,3)</f>
        <v>1</v>
      </c>
      <c r="K32" s="84">
        <f t="shared" si="6"/>
        <v>1</v>
      </c>
      <c r="L32" s="84">
        <f t="shared" si="6"/>
        <v>1</v>
      </c>
      <c r="M32" s="84">
        <f t="shared" si="6"/>
        <v>3.75</v>
      </c>
      <c r="N32" s="84">
        <f t="shared" si="6"/>
        <v>4</v>
      </c>
      <c r="O32" s="84">
        <f t="shared" si="6"/>
        <v>5</v>
      </c>
      <c r="P32" s="84">
        <f t="shared" si="6"/>
        <v>3</v>
      </c>
      <c r="Q32" s="84">
        <f t="shared" si="6"/>
        <v>4.75</v>
      </c>
      <c r="R32" s="84">
        <f t="shared" si="6"/>
        <v>4</v>
      </c>
      <c r="S32" s="84">
        <f t="shared" si="6"/>
        <v>4</v>
      </c>
      <c r="T32" s="84">
        <f t="shared" si="6"/>
        <v>4</v>
      </c>
      <c r="U32" s="84">
        <f t="shared" si="6"/>
        <v>2</v>
      </c>
      <c r="V32" s="62"/>
      <c r="W32" s="62"/>
      <c r="X32" s="62"/>
    </row>
    <row r="33" ht="15.75" customHeight="1">
      <c r="A33" s="57"/>
      <c r="B33" s="58"/>
      <c r="C33" s="58"/>
      <c r="D33" s="58"/>
      <c r="E33" s="59"/>
      <c r="F33" s="59"/>
      <c r="G33" s="58"/>
      <c r="H33" s="58"/>
      <c r="I33" s="81" t="s">
        <v>258</v>
      </c>
      <c r="J33" s="82">
        <f t="shared" ref="J33:U33" si="7">MAX(J3:J24)</f>
        <v>1</v>
      </c>
      <c r="K33" s="82">
        <f t="shared" si="7"/>
        <v>1</v>
      </c>
      <c r="L33" s="82">
        <f t="shared" si="7"/>
        <v>1</v>
      </c>
      <c r="M33" s="82">
        <f t="shared" si="7"/>
        <v>5</v>
      </c>
      <c r="N33" s="82">
        <f t="shared" si="7"/>
        <v>5</v>
      </c>
      <c r="O33" s="82">
        <f t="shared" si="7"/>
        <v>5</v>
      </c>
      <c r="P33" s="82">
        <f t="shared" si="7"/>
        <v>5</v>
      </c>
      <c r="Q33" s="82">
        <f t="shared" si="7"/>
        <v>5</v>
      </c>
      <c r="R33" s="82">
        <f t="shared" si="7"/>
        <v>5</v>
      </c>
      <c r="S33" s="82">
        <f t="shared" si="7"/>
        <v>5</v>
      </c>
      <c r="T33" s="82">
        <f t="shared" si="7"/>
        <v>5</v>
      </c>
      <c r="U33" s="82">
        <f t="shared" si="7"/>
        <v>4</v>
      </c>
      <c r="V33" s="62"/>
      <c r="W33" s="62"/>
      <c r="X33" s="62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V34" s="23"/>
      <c r="W34" s="23"/>
      <c r="X34" s="23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V35" s="23"/>
      <c r="W35" s="23"/>
      <c r="X35" s="23"/>
    </row>
    <row r="36" ht="15.75" customHeight="1">
      <c r="A36" s="26"/>
      <c r="B36" s="26"/>
      <c r="C36" s="26"/>
      <c r="D36" s="26"/>
      <c r="E36" s="26"/>
      <c r="F36" s="26"/>
      <c r="H36" s="26"/>
      <c r="I36" s="41"/>
      <c r="J36" s="86" t="s">
        <v>83</v>
      </c>
      <c r="M36" s="88" t="s">
        <v>84</v>
      </c>
      <c r="P36" s="88" t="s">
        <v>85</v>
      </c>
      <c r="S36" s="88" t="s">
        <v>86</v>
      </c>
      <c r="V36" s="23"/>
      <c r="W36" s="23"/>
      <c r="X36" s="23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89" t="s">
        <v>259</v>
      </c>
      <c r="J37" s="90" t="s">
        <v>260</v>
      </c>
      <c r="K37" s="90" t="s">
        <v>261</v>
      </c>
      <c r="L37" s="90" t="s">
        <v>262</v>
      </c>
      <c r="M37" s="90" t="s">
        <v>263</v>
      </c>
      <c r="N37" s="90" t="s">
        <v>264</v>
      </c>
      <c r="O37" s="90" t="s">
        <v>265</v>
      </c>
      <c r="P37" s="90" t="s">
        <v>266</v>
      </c>
      <c r="Q37" s="90" t="s">
        <v>267</v>
      </c>
      <c r="R37" s="90" t="s">
        <v>268</v>
      </c>
      <c r="S37" s="90" t="s">
        <v>269</v>
      </c>
      <c r="T37" s="90" t="s">
        <v>270</v>
      </c>
      <c r="U37" s="90" t="s">
        <v>271</v>
      </c>
      <c r="V37" s="23"/>
      <c r="W37" s="23"/>
      <c r="X37" s="23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92" t="s">
        <v>166</v>
      </c>
      <c r="J38" s="94">
        <f>COUNTIF(J2:J23,I38)</f>
        <v>19</v>
      </c>
      <c r="K38" s="94">
        <f t="shared" ref="K38:U38" si="8">COUNTIF(K2:K23,"Not applicable")</f>
        <v>19</v>
      </c>
      <c r="L38" s="94">
        <f t="shared" si="8"/>
        <v>19</v>
      </c>
      <c r="M38" s="34">
        <f t="shared" si="8"/>
        <v>0</v>
      </c>
      <c r="N38" s="34">
        <f t="shared" si="8"/>
        <v>0</v>
      </c>
      <c r="O38" s="34">
        <f t="shared" si="8"/>
        <v>0</v>
      </c>
      <c r="P38" s="34">
        <f t="shared" si="8"/>
        <v>0</v>
      </c>
      <c r="Q38" s="34">
        <f t="shared" si="8"/>
        <v>0</v>
      </c>
      <c r="R38" s="34">
        <f t="shared" si="8"/>
        <v>0</v>
      </c>
      <c r="S38" s="34">
        <f t="shared" si="8"/>
        <v>2</v>
      </c>
      <c r="T38" s="34">
        <f t="shared" si="8"/>
        <v>2</v>
      </c>
      <c r="U38" s="34">
        <f t="shared" si="8"/>
        <v>2</v>
      </c>
      <c r="V38" s="23"/>
      <c r="W38" s="23"/>
      <c r="X38" s="23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95">
        <v>1.0</v>
      </c>
      <c r="J39" s="34">
        <f t="shared" ref="J39:U39" si="9">COUNTIF(J2:J23,"1")</f>
        <v>3</v>
      </c>
      <c r="K39" s="34">
        <f t="shared" si="9"/>
        <v>3</v>
      </c>
      <c r="L39" s="34">
        <f t="shared" si="9"/>
        <v>3</v>
      </c>
      <c r="M39" s="94">
        <f t="shared" si="9"/>
        <v>10</v>
      </c>
      <c r="N39" s="94">
        <f t="shared" si="9"/>
        <v>6</v>
      </c>
      <c r="O39" s="34">
        <f t="shared" si="9"/>
        <v>2</v>
      </c>
      <c r="P39" s="34">
        <f t="shared" si="9"/>
        <v>5</v>
      </c>
      <c r="Q39" s="34">
        <f t="shared" si="9"/>
        <v>4</v>
      </c>
      <c r="R39" s="34">
        <f t="shared" si="9"/>
        <v>1</v>
      </c>
      <c r="S39" s="94">
        <f t="shared" si="9"/>
        <v>6</v>
      </c>
      <c r="T39" s="94">
        <f t="shared" si="9"/>
        <v>6</v>
      </c>
      <c r="U39" s="94">
        <f t="shared" si="9"/>
        <v>13</v>
      </c>
      <c r="V39" s="23"/>
      <c r="W39" s="23"/>
      <c r="X39" s="23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95">
        <v>2.0</v>
      </c>
      <c r="J40" s="34">
        <f t="shared" ref="J40:U40" si="10">COUNTIF(J2:J23,"2")</f>
        <v>0</v>
      </c>
      <c r="K40" s="34">
        <f t="shared" si="10"/>
        <v>0</v>
      </c>
      <c r="L40" s="34">
        <f t="shared" si="10"/>
        <v>0</v>
      </c>
      <c r="M40" s="34">
        <f t="shared" si="10"/>
        <v>4</v>
      </c>
      <c r="N40" s="34">
        <f t="shared" si="10"/>
        <v>5</v>
      </c>
      <c r="O40" s="34">
        <f t="shared" si="10"/>
        <v>1</v>
      </c>
      <c r="P40" s="94">
        <f t="shared" si="10"/>
        <v>6</v>
      </c>
      <c r="Q40" s="34">
        <f t="shared" si="10"/>
        <v>4</v>
      </c>
      <c r="R40" s="34">
        <f t="shared" si="10"/>
        <v>3</v>
      </c>
      <c r="S40" s="34">
        <f t="shared" si="10"/>
        <v>1</v>
      </c>
      <c r="T40" s="34">
        <f t="shared" si="10"/>
        <v>1</v>
      </c>
      <c r="U40" s="34">
        <f t="shared" si="10"/>
        <v>3</v>
      </c>
      <c r="V40" s="23"/>
      <c r="W40" s="23"/>
      <c r="X40" s="23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95">
        <v>3.0</v>
      </c>
      <c r="J41" s="34">
        <f t="shared" ref="J41:U41" si="11">COUNTIF(J2:J23,"3")</f>
        <v>0</v>
      </c>
      <c r="K41" s="34">
        <f t="shared" si="11"/>
        <v>0</v>
      </c>
      <c r="L41" s="34">
        <f t="shared" si="11"/>
        <v>0</v>
      </c>
      <c r="M41" s="34">
        <f t="shared" si="11"/>
        <v>2</v>
      </c>
      <c r="N41" s="34">
        <f t="shared" si="11"/>
        <v>2</v>
      </c>
      <c r="O41" s="34">
        <f t="shared" si="11"/>
        <v>1</v>
      </c>
      <c r="P41" s="34">
        <f t="shared" si="11"/>
        <v>5</v>
      </c>
      <c r="Q41" s="34">
        <f t="shared" si="11"/>
        <v>2</v>
      </c>
      <c r="R41" s="34">
        <f t="shared" si="11"/>
        <v>7</v>
      </c>
      <c r="S41" s="34">
        <f t="shared" si="11"/>
        <v>4</v>
      </c>
      <c r="T41" s="34">
        <f t="shared" si="11"/>
        <v>5</v>
      </c>
      <c r="U41" s="34">
        <f t="shared" si="11"/>
        <v>2</v>
      </c>
      <c r="V41" s="23"/>
      <c r="W41" s="23"/>
      <c r="X41" s="23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95">
        <v>4.0</v>
      </c>
      <c r="J42" s="34">
        <f t="shared" ref="J42:U42" si="12">COUNTIF(J2:J23,"4")</f>
        <v>0</v>
      </c>
      <c r="K42" s="34">
        <f t="shared" si="12"/>
        <v>0</v>
      </c>
      <c r="L42" s="34">
        <f t="shared" si="12"/>
        <v>0</v>
      </c>
      <c r="M42" s="34">
        <f t="shared" si="12"/>
        <v>3</v>
      </c>
      <c r="N42" s="34">
        <f t="shared" si="12"/>
        <v>5</v>
      </c>
      <c r="O42" s="34">
        <f t="shared" si="12"/>
        <v>3</v>
      </c>
      <c r="P42" s="34">
        <f t="shared" si="12"/>
        <v>4</v>
      </c>
      <c r="Q42" s="94">
        <f t="shared" si="12"/>
        <v>6</v>
      </c>
      <c r="R42" s="94">
        <f t="shared" si="12"/>
        <v>9</v>
      </c>
      <c r="S42" s="34">
        <f t="shared" si="12"/>
        <v>5</v>
      </c>
      <c r="T42" s="34">
        <f t="shared" si="12"/>
        <v>5</v>
      </c>
      <c r="U42" s="34">
        <f t="shared" si="12"/>
        <v>2</v>
      </c>
      <c r="V42" s="23"/>
      <c r="W42" s="23"/>
      <c r="X42" s="23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95">
        <v>5.0</v>
      </c>
      <c r="J43" s="34">
        <f t="shared" ref="J43:U43" si="13">COUNTIF(J2:J23,"5")</f>
        <v>0</v>
      </c>
      <c r="K43" s="34">
        <f t="shared" si="13"/>
        <v>0</v>
      </c>
      <c r="L43" s="34">
        <f t="shared" si="13"/>
        <v>0</v>
      </c>
      <c r="M43" s="34">
        <f t="shared" si="13"/>
        <v>3</v>
      </c>
      <c r="N43" s="34">
        <f t="shared" si="13"/>
        <v>4</v>
      </c>
      <c r="O43" s="94">
        <f t="shared" si="13"/>
        <v>15</v>
      </c>
      <c r="P43" s="34">
        <f t="shared" si="13"/>
        <v>2</v>
      </c>
      <c r="Q43" s="94">
        <f t="shared" si="13"/>
        <v>6</v>
      </c>
      <c r="R43" s="34">
        <f t="shared" si="13"/>
        <v>2</v>
      </c>
      <c r="S43" s="34">
        <f t="shared" si="13"/>
        <v>4</v>
      </c>
      <c r="T43" s="34">
        <f t="shared" si="13"/>
        <v>3</v>
      </c>
      <c r="U43" s="34">
        <f t="shared" si="13"/>
        <v>0</v>
      </c>
      <c r="V43" s="23"/>
      <c r="W43" s="23"/>
      <c r="X43" s="23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3"/>
      <c r="W44" s="23"/>
      <c r="X44" s="23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3"/>
      <c r="W45" s="23"/>
      <c r="X45" s="23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3"/>
      <c r="W46" s="23"/>
      <c r="X46" s="23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3"/>
      <c r="W47" s="23"/>
      <c r="X47" s="23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3"/>
      <c r="W48" s="23"/>
      <c r="X48" s="23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3"/>
      <c r="W49" s="23"/>
      <c r="X49" s="23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3"/>
      <c r="W50" s="23"/>
      <c r="X50" s="23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3"/>
      <c r="W51" s="23"/>
      <c r="X51" s="23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3"/>
      <c r="W52" s="23"/>
      <c r="X52" s="23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3"/>
      <c r="W53" s="23"/>
      <c r="X53" s="23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3"/>
      <c r="W54" s="23"/>
      <c r="X54" s="23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3"/>
      <c r="W55" s="23"/>
      <c r="X55" s="23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3"/>
      <c r="W56" s="23"/>
      <c r="X56" s="23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3"/>
      <c r="W57" s="23"/>
      <c r="X57" s="23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3"/>
      <c r="W58" s="23"/>
      <c r="X58" s="23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3"/>
      <c r="W59" s="23"/>
      <c r="X59" s="23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3"/>
      <c r="W60" s="23"/>
      <c r="X60" s="23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3"/>
      <c r="W61" s="23"/>
      <c r="X61" s="23"/>
    </row>
    <row r="62" ht="15.75" customHeight="1">
      <c r="A62" s="26"/>
      <c r="B62" s="26"/>
      <c r="C62" s="97"/>
      <c r="D62" s="26"/>
      <c r="E62" s="26"/>
      <c r="F62" s="26"/>
      <c r="G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3"/>
      <c r="W62" s="23"/>
      <c r="X62" s="23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3"/>
      <c r="W63" s="23"/>
      <c r="X63" s="23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3"/>
      <c r="W64" s="23"/>
      <c r="X64" s="23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3"/>
      <c r="W65" s="23"/>
      <c r="X65" s="23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3"/>
      <c r="W66" s="23"/>
      <c r="X66" s="23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3"/>
      <c r="W67" s="23"/>
      <c r="X67" s="23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3"/>
      <c r="W68" s="23"/>
      <c r="X68" s="23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3"/>
      <c r="W69" s="23"/>
      <c r="X69" s="23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3"/>
      <c r="W70" s="23"/>
      <c r="X70" s="23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3"/>
      <c r="W71" s="23"/>
      <c r="X71" s="23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3"/>
      <c r="W72" s="23"/>
      <c r="X72" s="23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3"/>
      <c r="W73" s="23"/>
      <c r="X73" s="23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3"/>
      <c r="W74" s="23"/>
      <c r="X74" s="23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3"/>
      <c r="W75" s="23"/>
      <c r="X75" s="23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3"/>
      <c r="W76" s="23"/>
      <c r="X76" s="23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3"/>
      <c r="W77" s="23"/>
      <c r="X77" s="23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3"/>
      <c r="W78" s="23"/>
      <c r="X78" s="23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3"/>
      <c r="W79" s="23"/>
      <c r="X79" s="23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3"/>
      <c r="W80" s="23"/>
      <c r="X80" s="23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3"/>
      <c r="W81" s="23"/>
      <c r="X81" s="23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3"/>
      <c r="W82" s="23"/>
      <c r="X82" s="23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3"/>
      <c r="W83" s="23"/>
      <c r="X83" s="23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3"/>
      <c r="W84" s="23"/>
      <c r="X84" s="23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3"/>
      <c r="W85" s="23"/>
      <c r="X85" s="23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3"/>
      <c r="W86" s="23"/>
      <c r="X86" s="23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3"/>
      <c r="W87" s="23"/>
      <c r="X87" s="23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3"/>
      <c r="W88" s="23"/>
      <c r="X88" s="23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3"/>
      <c r="W89" s="23"/>
      <c r="X89" s="23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3"/>
      <c r="W90" s="23"/>
      <c r="X90" s="23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3"/>
      <c r="W91" s="23"/>
      <c r="X91" s="23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3"/>
      <c r="W92" s="23"/>
      <c r="X92" s="23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3"/>
      <c r="W93" s="23"/>
      <c r="X93" s="23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3"/>
      <c r="W94" s="23"/>
      <c r="X94" s="23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3"/>
      <c r="W95" s="23"/>
      <c r="X95" s="23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3"/>
      <c r="W96" s="23"/>
      <c r="X96" s="23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3"/>
      <c r="W97" s="23"/>
      <c r="X97" s="23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3"/>
      <c r="W98" s="23"/>
      <c r="X98" s="23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3"/>
      <c r="W99" s="23"/>
      <c r="X99" s="23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3"/>
      <c r="W100" s="23"/>
      <c r="X100" s="23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3"/>
      <c r="W101" s="23"/>
      <c r="X101" s="23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3"/>
      <c r="W102" s="23"/>
      <c r="X102" s="23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3"/>
      <c r="W103" s="23"/>
      <c r="X103" s="23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3"/>
      <c r="W104" s="23"/>
      <c r="X104" s="23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3"/>
      <c r="W105" s="23"/>
      <c r="X105" s="23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3"/>
      <c r="W106" s="23"/>
      <c r="X106" s="23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3"/>
      <c r="W107" s="23"/>
      <c r="X107" s="23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3"/>
      <c r="W108" s="23"/>
      <c r="X108" s="23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3"/>
      <c r="W109" s="23"/>
      <c r="X109" s="23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3"/>
      <c r="W110" s="23"/>
      <c r="X110" s="23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3"/>
      <c r="W111" s="23"/>
      <c r="X111" s="23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3"/>
      <c r="W112" s="23"/>
      <c r="X112" s="23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3"/>
      <c r="W113" s="23"/>
      <c r="X113" s="23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3"/>
      <c r="W114" s="23"/>
      <c r="X114" s="23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3"/>
      <c r="W115" s="23"/>
      <c r="X115" s="23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3"/>
      <c r="W116" s="23"/>
      <c r="X116" s="23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3"/>
      <c r="W117" s="23"/>
      <c r="X117" s="23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3"/>
      <c r="W118" s="23"/>
      <c r="X118" s="23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3"/>
      <c r="W119" s="23"/>
      <c r="X119" s="23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3"/>
      <c r="W120" s="23"/>
      <c r="X120" s="23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3"/>
      <c r="W121" s="23"/>
      <c r="X121" s="23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3"/>
      <c r="W122" s="23"/>
      <c r="X122" s="23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3"/>
      <c r="W123" s="23"/>
      <c r="X123" s="23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3"/>
      <c r="W124" s="23"/>
      <c r="X124" s="23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3"/>
      <c r="W125" s="23"/>
      <c r="X125" s="23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3"/>
      <c r="W126" s="23"/>
      <c r="X126" s="23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3"/>
      <c r="W127" s="23"/>
      <c r="X127" s="23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3"/>
      <c r="W128" s="23"/>
      <c r="X128" s="23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3"/>
      <c r="W129" s="23"/>
      <c r="X129" s="23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3"/>
      <c r="W130" s="23"/>
      <c r="X130" s="23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3"/>
      <c r="W131" s="23"/>
      <c r="X131" s="23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3"/>
      <c r="W132" s="23"/>
      <c r="X132" s="23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3"/>
      <c r="W133" s="23"/>
      <c r="X133" s="23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3"/>
      <c r="W134" s="23"/>
      <c r="X134" s="23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3"/>
      <c r="W135" s="23"/>
      <c r="X135" s="23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3"/>
      <c r="W136" s="23"/>
      <c r="X136" s="23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3"/>
      <c r="W137" s="23"/>
      <c r="X137" s="23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3"/>
      <c r="W138" s="23"/>
      <c r="X138" s="23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3"/>
      <c r="W139" s="23"/>
      <c r="X139" s="23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3"/>
      <c r="W140" s="23"/>
      <c r="X140" s="23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3"/>
      <c r="W141" s="23"/>
      <c r="X141" s="23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3"/>
      <c r="W142" s="23"/>
      <c r="X142" s="23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3"/>
      <c r="W143" s="23"/>
      <c r="X143" s="23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3"/>
      <c r="W144" s="23"/>
      <c r="X144" s="23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3"/>
      <c r="W145" s="23"/>
      <c r="X145" s="23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3"/>
      <c r="W146" s="23"/>
      <c r="X146" s="23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3"/>
      <c r="W147" s="23"/>
      <c r="X147" s="23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3"/>
      <c r="W148" s="23"/>
      <c r="X148" s="23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3"/>
      <c r="W149" s="23"/>
      <c r="X149" s="23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3"/>
      <c r="W150" s="23"/>
      <c r="X150" s="23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3"/>
      <c r="W151" s="23"/>
      <c r="X151" s="23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3"/>
      <c r="W152" s="23"/>
      <c r="X152" s="23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3"/>
      <c r="W153" s="23"/>
      <c r="X153" s="23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3"/>
      <c r="W154" s="23"/>
      <c r="X154" s="23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3"/>
      <c r="W155" s="23"/>
      <c r="X155" s="23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3"/>
      <c r="W156" s="23"/>
      <c r="X156" s="23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3"/>
      <c r="W157" s="23"/>
      <c r="X157" s="23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3"/>
      <c r="W158" s="23"/>
      <c r="X158" s="23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3"/>
      <c r="W159" s="23"/>
      <c r="X159" s="23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3"/>
      <c r="W160" s="23"/>
      <c r="X160" s="23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3"/>
      <c r="W161" s="23"/>
      <c r="X161" s="23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3"/>
      <c r="W162" s="23"/>
      <c r="X162" s="23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3"/>
      <c r="W163" s="23"/>
      <c r="X163" s="23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3"/>
      <c r="W164" s="23"/>
      <c r="X164" s="23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3"/>
      <c r="W165" s="23"/>
      <c r="X165" s="23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3"/>
      <c r="W166" s="23"/>
      <c r="X166" s="23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3"/>
      <c r="W167" s="23"/>
      <c r="X167" s="23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3"/>
      <c r="W168" s="23"/>
      <c r="X168" s="23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3"/>
      <c r="W169" s="23"/>
      <c r="X169" s="23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3"/>
      <c r="W170" s="23"/>
      <c r="X170" s="23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3"/>
      <c r="W171" s="23"/>
      <c r="X171" s="23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3"/>
      <c r="W172" s="23"/>
      <c r="X172" s="23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3"/>
      <c r="W173" s="23"/>
      <c r="X173" s="23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3"/>
      <c r="W174" s="23"/>
      <c r="X174" s="23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3"/>
      <c r="W175" s="23"/>
      <c r="X175" s="23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3"/>
      <c r="W176" s="23"/>
      <c r="X176" s="23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3"/>
      <c r="W177" s="23"/>
      <c r="X177" s="23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3"/>
      <c r="W178" s="23"/>
      <c r="X178" s="23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3"/>
      <c r="W179" s="23"/>
      <c r="X179" s="23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3"/>
      <c r="W180" s="23"/>
      <c r="X180" s="23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3"/>
      <c r="W181" s="23"/>
      <c r="X181" s="23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3"/>
      <c r="W182" s="23"/>
      <c r="X182" s="23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3"/>
      <c r="W183" s="23"/>
      <c r="X183" s="23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3"/>
      <c r="W184" s="23"/>
      <c r="X184" s="23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3"/>
      <c r="W185" s="23"/>
      <c r="X185" s="23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3"/>
      <c r="W186" s="23"/>
      <c r="X186" s="23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3"/>
      <c r="W187" s="23"/>
      <c r="X187" s="23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3"/>
      <c r="W188" s="23"/>
      <c r="X188" s="23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3"/>
      <c r="W189" s="23"/>
      <c r="X189" s="23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3"/>
      <c r="W190" s="23"/>
      <c r="X190" s="23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3"/>
      <c r="W191" s="23"/>
      <c r="X191" s="23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3"/>
      <c r="W192" s="23"/>
      <c r="X192" s="23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3"/>
      <c r="W193" s="23"/>
      <c r="X193" s="23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3"/>
      <c r="W194" s="23"/>
      <c r="X194" s="23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3"/>
      <c r="W195" s="23"/>
      <c r="X195" s="23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3"/>
      <c r="W196" s="23"/>
      <c r="X196" s="23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3"/>
      <c r="W197" s="23"/>
      <c r="X197" s="23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3"/>
      <c r="W198" s="23"/>
      <c r="X198" s="23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3"/>
      <c r="W199" s="23"/>
      <c r="X199" s="23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3"/>
      <c r="W200" s="23"/>
      <c r="X200" s="23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3"/>
      <c r="W201" s="23"/>
      <c r="X201" s="23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3"/>
      <c r="W202" s="23"/>
      <c r="X202" s="23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3"/>
      <c r="W203" s="23"/>
      <c r="X203" s="23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3"/>
      <c r="W204" s="23"/>
      <c r="X204" s="23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3"/>
      <c r="W205" s="23"/>
      <c r="X205" s="23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3"/>
      <c r="W206" s="23"/>
      <c r="X206" s="23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3"/>
      <c r="W207" s="23"/>
      <c r="X207" s="23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3"/>
      <c r="W208" s="23"/>
      <c r="X208" s="23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3"/>
      <c r="W209" s="23"/>
      <c r="X209" s="23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3"/>
      <c r="W210" s="23"/>
      <c r="X210" s="23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3"/>
      <c r="W211" s="23"/>
      <c r="X211" s="23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3"/>
      <c r="W212" s="23"/>
      <c r="X212" s="23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3"/>
      <c r="W213" s="23"/>
      <c r="X213" s="23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3"/>
      <c r="W214" s="23"/>
      <c r="X214" s="23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3"/>
      <c r="W215" s="23"/>
      <c r="X215" s="23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3"/>
      <c r="W216" s="23"/>
      <c r="X216" s="23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3"/>
      <c r="W217" s="23"/>
      <c r="X217" s="23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3"/>
      <c r="W218" s="23"/>
      <c r="X218" s="23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3"/>
      <c r="W219" s="23"/>
      <c r="X219" s="23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3"/>
      <c r="W220" s="23"/>
      <c r="X220" s="23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3"/>
      <c r="W221" s="23"/>
      <c r="X221" s="23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3"/>
      <c r="W222" s="23"/>
      <c r="X222" s="23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3"/>
      <c r="W223" s="23"/>
      <c r="X223" s="23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3"/>
      <c r="W224" s="23"/>
      <c r="X224" s="23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3"/>
      <c r="W225" s="23"/>
      <c r="X225" s="23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3"/>
      <c r="W226" s="23"/>
      <c r="X226" s="23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3"/>
      <c r="W227" s="23"/>
      <c r="X227" s="23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3"/>
      <c r="W228" s="23"/>
      <c r="X228" s="23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3"/>
      <c r="W229" s="23"/>
      <c r="X229" s="23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3"/>
      <c r="W230" s="23"/>
      <c r="X230" s="23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3"/>
      <c r="W231" s="23"/>
      <c r="X231" s="23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3"/>
      <c r="W232" s="23"/>
      <c r="X232" s="23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3"/>
      <c r="W233" s="23"/>
      <c r="X233" s="23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3"/>
      <c r="W234" s="23"/>
      <c r="X234" s="23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3"/>
      <c r="W235" s="23"/>
      <c r="X235" s="23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3"/>
      <c r="W236" s="23"/>
      <c r="X236" s="23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3"/>
      <c r="W237" s="23"/>
      <c r="X237" s="23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3"/>
      <c r="W238" s="23"/>
      <c r="X238" s="23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3"/>
      <c r="W239" s="23"/>
      <c r="X239" s="23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3"/>
      <c r="W240" s="23"/>
      <c r="X240" s="23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3"/>
      <c r="W241" s="23"/>
      <c r="X241" s="23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3"/>
      <c r="W242" s="23"/>
      <c r="X242" s="23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3"/>
      <c r="W243" s="23"/>
      <c r="X243" s="23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3"/>
      <c r="W244" s="23"/>
      <c r="X244" s="23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3"/>
      <c r="W245" s="23"/>
      <c r="X245" s="23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3"/>
      <c r="W246" s="23"/>
      <c r="X246" s="23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3"/>
      <c r="W247" s="23"/>
      <c r="X247" s="23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3"/>
      <c r="W248" s="23"/>
      <c r="X248" s="23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3"/>
      <c r="W249" s="23"/>
      <c r="X249" s="23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3"/>
      <c r="W250" s="23"/>
      <c r="X250" s="23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3"/>
      <c r="W251" s="23"/>
      <c r="X251" s="23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3"/>
      <c r="W252" s="23"/>
      <c r="X252" s="23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3"/>
      <c r="W253" s="23"/>
      <c r="X253" s="23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3"/>
      <c r="W254" s="23"/>
      <c r="X254" s="23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3"/>
      <c r="W255" s="23"/>
      <c r="X255" s="23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3"/>
      <c r="W256" s="23"/>
      <c r="X256" s="23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3"/>
      <c r="W257" s="23"/>
      <c r="X257" s="23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3"/>
      <c r="W258" s="23"/>
      <c r="X258" s="23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3"/>
      <c r="W259" s="23"/>
      <c r="X259" s="23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3"/>
      <c r="W260" s="23"/>
      <c r="X260" s="23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3"/>
      <c r="W261" s="23"/>
      <c r="X261" s="23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3"/>
      <c r="W262" s="23"/>
      <c r="X262" s="23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3"/>
      <c r="W263" s="23"/>
      <c r="X263" s="23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3"/>
      <c r="W264" s="23"/>
      <c r="X264" s="23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3"/>
      <c r="W265" s="23"/>
      <c r="X265" s="23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3"/>
      <c r="W266" s="23"/>
      <c r="X266" s="23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3"/>
      <c r="W267" s="23"/>
      <c r="X267" s="23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3"/>
      <c r="W268" s="23"/>
      <c r="X268" s="23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3"/>
      <c r="W269" s="23"/>
      <c r="X269" s="23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3"/>
      <c r="W270" s="23"/>
      <c r="X270" s="23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3"/>
      <c r="W271" s="23"/>
      <c r="X271" s="23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3"/>
      <c r="W272" s="23"/>
      <c r="X272" s="23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3"/>
      <c r="W273" s="23"/>
      <c r="X273" s="23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3"/>
      <c r="W274" s="23"/>
      <c r="X274" s="23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3"/>
      <c r="W275" s="23"/>
      <c r="X275" s="23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3"/>
      <c r="W276" s="23"/>
      <c r="X276" s="23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3"/>
      <c r="W277" s="23"/>
      <c r="X277" s="23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3"/>
      <c r="W278" s="23"/>
      <c r="X278" s="23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3"/>
      <c r="W279" s="23"/>
      <c r="X279" s="23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3"/>
      <c r="W280" s="23"/>
      <c r="X280" s="23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3"/>
      <c r="W281" s="23"/>
      <c r="X281" s="23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3"/>
      <c r="W282" s="23"/>
      <c r="X282" s="23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3"/>
      <c r="W283" s="23"/>
      <c r="X283" s="23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3"/>
      <c r="W284" s="23"/>
      <c r="X284" s="23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3"/>
      <c r="W285" s="23"/>
      <c r="X285" s="23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3"/>
      <c r="W286" s="23"/>
      <c r="X286" s="23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3"/>
      <c r="W287" s="23"/>
      <c r="X287" s="23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3"/>
      <c r="W288" s="23"/>
      <c r="X288" s="23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3"/>
      <c r="W289" s="23"/>
      <c r="X289" s="23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3"/>
      <c r="W290" s="23"/>
      <c r="X290" s="23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3"/>
      <c r="W291" s="23"/>
      <c r="X291" s="23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3"/>
      <c r="W292" s="23"/>
      <c r="X292" s="23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3"/>
      <c r="W293" s="23"/>
      <c r="X293" s="23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3"/>
      <c r="W294" s="23"/>
      <c r="X294" s="23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3"/>
      <c r="W295" s="23"/>
      <c r="X295" s="23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3"/>
      <c r="W296" s="23"/>
      <c r="X296" s="23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3"/>
      <c r="W297" s="23"/>
      <c r="X297" s="23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3"/>
      <c r="W298" s="23"/>
      <c r="X298" s="23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3"/>
      <c r="W299" s="23"/>
      <c r="X299" s="23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3"/>
      <c r="W300" s="23"/>
      <c r="X300" s="23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3"/>
      <c r="W301" s="23"/>
      <c r="X301" s="23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3"/>
      <c r="W302" s="23"/>
      <c r="X302" s="23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3"/>
      <c r="W303" s="23"/>
      <c r="X303" s="23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3"/>
      <c r="W304" s="23"/>
      <c r="X304" s="23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3"/>
      <c r="W305" s="23"/>
      <c r="X305" s="23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3"/>
      <c r="W306" s="23"/>
      <c r="X306" s="23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3"/>
      <c r="W307" s="23"/>
      <c r="X307" s="23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3"/>
      <c r="W308" s="23"/>
      <c r="X308" s="23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3"/>
      <c r="W309" s="23"/>
      <c r="X309" s="23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3"/>
      <c r="W310" s="23"/>
      <c r="X310" s="23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3"/>
      <c r="W311" s="23"/>
      <c r="X311" s="23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3"/>
      <c r="W312" s="23"/>
      <c r="X312" s="23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3"/>
      <c r="W313" s="23"/>
      <c r="X313" s="23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3"/>
      <c r="W314" s="23"/>
      <c r="X314" s="23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3"/>
      <c r="W315" s="23"/>
      <c r="X315" s="23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3"/>
      <c r="W316" s="23"/>
      <c r="X316" s="23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3"/>
      <c r="W317" s="23"/>
      <c r="X317" s="23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3"/>
      <c r="W318" s="23"/>
      <c r="X318" s="23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3"/>
      <c r="W319" s="23"/>
      <c r="X319" s="23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3"/>
      <c r="W320" s="23"/>
      <c r="X320" s="23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3"/>
      <c r="W321" s="23"/>
      <c r="X321" s="23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3"/>
      <c r="W322" s="23"/>
      <c r="X322" s="23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3"/>
      <c r="W323" s="23"/>
      <c r="X323" s="23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3"/>
      <c r="W324" s="23"/>
      <c r="X324" s="23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3"/>
      <c r="W325" s="23"/>
      <c r="X325" s="23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3"/>
      <c r="W326" s="23"/>
      <c r="X326" s="23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3"/>
      <c r="W327" s="23"/>
      <c r="X327" s="23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3"/>
      <c r="W328" s="23"/>
      <c r="X328" s="23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3"/>
      <c r="W329" s="23"/>
      <c r="X329" s="23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3"/>
      <c r="W330" s="23"/>
      <c r="X330" s="23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3"/>
      <c r="W331" s="23"/>
      <c r="X331" s="23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3"/>
      <c r="W332" s="23"/>
      <c r="X332" s="23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3"/>
      <c r="W333" s="23"/>
      <c r="X333" s="23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3"/>
      <c r="W334" s="23"/>
      <c r="X334" s="23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3"/>
      <c r="W335" s="23"/>
      <c r="X335" s="23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3"/>
      <c r="W336" s="23"/>
      <c r="X336" s="23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3"/>
      <c r="W337" s="23"/>
      <c r="X337" s="23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3"/>
      <c r="W338" s="23"/>
      <c r="X338" s="23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3"/>
      <c r="W339" s="23"/>
      <c r="X339" s="23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3"/>
      <c r="W340" s="23"/>
      <c r="X340" s="23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3"/>
      <c r="W341" s="23"/>
      <c r="X341" s="23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3"/>
      <c r="W342" s="23"/>
      <c r="X342" s="23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3"/>
      <c r="W343" s="23"/>
      <c r="X343" s="23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3"/>
      <c r="W344" s="23"/>
      <c r="X344" s="23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3"/>
      <c r="W345" s="23"/>
      <c r="X345" s="23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3"/>
      <c r="W346" s="23"/>
      <c r="X346" s="23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3"/>
      <c r="W347" s="23"/>
      <c r="X347" s="23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3"/>
      <c r="W348" s="23"/>
      <c r="X348" s="23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3"/>
      <c r="W349" s="23"/>
      <c r="X349" s="23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3"/>
      <c r="W350" s="23"/>
      <c r="X350" s="23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3"/>
      <c r="W351" s="23"/>
      <c r="X351" s="23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3"/>
      <c r="W352" s="23"/>
      <c r="X352" s="23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3"/>
      <c r="W353" s="23"/>
      <c r="X353" s="23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3"/>
      <c r="W354" s="23"/>
      <c r="X354" s="23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3"/>
      <c r="W355" s="23"/>
      <c r="X355" s="23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3"/>
      <c r="W356" s="23"/>
      <c r="X356" s="23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3"/>
      <c r="W357" s="23"/>
      <c r="X357" s="23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3"/>
      <c r="W358" s="23"/>
      <c r="X358" s="23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3"/>
      <c r="W359" s="23"/>
      <c r="X359" s="23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3"/>
      <c r="W360" s="23"/>
      <c r="X360" s="23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3"/>
      <c r="W361" s="23"/>
      <c r="X361" s="23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3"/>
      <c r="W362" s="23"/>
      <c r="X362" s="23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3"/>
      <c r="W363" s="23"/>
      <c r="X363" s="23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3"/>
      <c r="W364" s="23"/>
      <c r="X364" s="23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3"/>
      <c r="W365" s="23"/>
      <c r="X365" s="23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3"/>
      <c r="W366" s="23"/>
      <c r="X366" s="23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3"/>
      <c r="W367" s="23"/>
      <c r="X367" s="23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3"/>
      <c r="W368" s="23"/>
      <c r="X368" s="23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3"/>
      <c r="W369" s="23"/>
      <c r="X369" s="23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3"/>
      <c r="W370" s="23"/>
      <c r="X370" s="23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3"/>
      <c r="W371" s="23"/>
      <c r="X371" s="23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3"/>
      <c r="W372" s="23"/>
      <c r="X372" s="23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3"/>
      <c r="W373" s="23"/>
      <c r="X373" s="23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3"/>
      <c r="W374" s="23"/>
      <c r="X374" s="23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3"/>
      <c r="W375" s="23"/>
      <c r="X375" s="23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3"/>
      <c r="W376" s="23"/>
      <c r="X376" s="23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3"/>
      <c r="W377" s="23"/>
      <c r="X377" s="23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3"/>
      <c r="W378" s="23"/>
      <c r="X378" s="23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3"/>
      <c r="W379" s="23"/>
      <c r="X379" s="23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3"/>
      <c r="W380" s="23"/>
      <c r="X380" s="23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3"/>
      <c r="W381" s="23"/>
      <c r="X381" s="23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3"/>
      <c r="W382" s="23"/>
      <c r="X382" s="23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3"/>
      <c r="W383" s="23"/>
      <c r="X383" s="23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3"/>
      <c r="W384" s="23"/>
      <c r="X384" s="23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3"/>
      <c r="W385" s="23"/>
      <c r="X385" s="23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3"/>
      <c r="W386" s="23"/>
      <c r="X386" s="23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3"/>
      <c r="W387" s="23"/>
      <c r="X387" s="23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3"/>
      <c r="W388" s="23"/>
      <c r="X388" s="23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3"/>
      <c r="W389" s="23"/>
      <c r="X389" s="23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3"/>
      <c r="W390" s="23"/>
      <c r="X390" s="23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3"/>
      <c r="W391" s="23"/>
      <c r="X391" s="23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3"/>
      <c r="W392" s="23"/>
      <c r="X392" s="23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3"/>
      <c r="W393" s="23"/>
      <c r="X393" s="23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3"/>
      <c r="W394" s="23"/>
      <c r="X394" s="23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3"/>
      <c r="W395" s="23"/>
      <c r="X395" s="23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3"/>
      <c r="W396" s="23"/>
      <c r="X396" s="23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3"/>
      <c r="W397" s="23"/>
      <c r="X397" s="23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3"/>
      <c r="W398" s="23"/>
      <c r="X398" s="23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3"/>
      <c r="W399" s="23"/>
      <c r="X399" s="23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3"/>
      <c r="W400" s="23"/>
      <c r="X400" s="23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3"/>
      <c r="W401" s="23"/>
      <c r="X401" s="23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3"/>
      <c r="W402" s="23"/>
      <c r="X402" s="23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3"/>
      <c r="W403" s="23"/>
      <c r="X403" s="23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3"/>
      <c r="W404" s="23"/>
      <c r="X404" s="23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3"/>
      <c r="W405" s="23"/>
      <c r="X405" s="23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3"/>
      <c r="W406" s="23"/>
      <c r="X406" s="23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3"/>
      <c r="W407" s="23"/>
      <c r="X407" s="23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3"/>
      <c r="W408" s="23"/>
      <c r="X408" s="23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3"/>
      <c r="W409" s="23"/>
      <c r="X409" s="23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3"/>
      <c r="W410" s="23"/>
      <c r="X410" s="23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3"/>
      <c r="W411" s="23"/>
      <c r="X411" s="23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3"/>
      <c r="W412" s="23"/>
      <c r="X412" s="23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3"/>
      <c r="W413" s="23"/>
      <c r="X413" s="23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3"/>
      <c r="W414" s="23"/>
      <c r="X414" s="23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3"/>
      <c r="W415" s="23"/>
      <c r="X415" s="23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3"/>
      <c r="W416" s="23"/>
      <c r="X416" s="23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3"/>
      <c r="W417" s="23"/>
      <c r="X417" s="23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3"/>
      <c r="W418" s="23"/>
      <c r="X418" s="23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3"/>
      <c r="W419" s="23"/>
      <c r="X419" s="23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3"/>
      <c r="W420" s="23"/>
      <c r="X420" s="23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3"/>
      <c r="W421" s="23"/>
      <c r="X421" s="23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3"/>
      <c r="W422" s="23"/>
      <c r="X422" s="23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3"/>
      <c r="W423" s="23"/>
      <c r="X423" s="23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3"/>
      <c r="W424" s="23"/>
      <c r="X424" s="23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3"/>
      <c r="W425" s="23"/>
      <c r="X425" s="23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3"/>
      <c r="W426" s="23"/>
      <c r="X426" s="23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3"/>
      <c r="W427" s="23"/>
      <c r="X427" s="23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3"/>
      <c r="W428" s="23"/>
      <c r="X428" s="23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3"/>
      <c r="W429" s="23"/>
      <c r="X429" s="23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3"/>
      <c r="W430" s="23"/>
      <c r="X430" s="23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3"/>
      <c r="W431" s="23"/>
      <c r="X431" s="23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3"/>
      <c r="W432" s="23"/>
      <c r="X432" s="23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3"/>
      <c r="W433" s="23"/>
      <c r="X433" s="23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3"/>
      <c r="W434" s="23"/>
      <c r="X434" s="23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3"/>
      <c r="W435" s="23"/>
      <c r="X435" s="23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3"/>
      <c r="W436" s="23"/>
      <c r="X436" s="23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3"/>
      <c r="W437" s="23"/>
      <c r="X437" s="23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3"/>
      <c r="W438" s="23"/>
      <c r="X438" s="23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3"/>
      <c r="W439" s="23"/>
      <c r="X439" s="23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3"/>
      <c r="W440" s="23"/>
      <c r="X440" s="23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3"/>
      <c r="W441" s="23"/>
      <c r="X441" s="23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3"/>
      <c r="W442" s="23"/>
      <c r="X442" s="23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3"/>
      <c r="W443" s="23"/>
      <c r="X443" s="23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3"/>
      <c r="W444" s="23"/>
      <c r="X444" s="23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3"/>
      <c r="W445" s="23"/>
      <c r="X445" s="23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3"/>
      <c r="W446" s="23"/>
      <c r="X446" s="23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3"/>
      <c r="W447" s="23"/>
      <c r="X447" s="23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3"/>
      <c r="W448" s="23"/>
      <c r="X448" s="23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3"/>
      <c r="W449" s="23"/>
      <c r="X449" s="23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3"/>
      <c r="W450" s="23"/>
      <c r="X450" s="23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3"/>
      <c r="W451" s="23"/>
      <c r="X451" s="23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3"/>
      <c r="W452" s="23"/>
      <c r="X452" s="23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3"/>
      <c r="W453" s="23"/>
      <c r="X453" s="23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3"/>
      <c r="W454" s="23"/>
      <c r="X454" s="23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3"/>
      <c r="W455" s="23"/>
      <c r="X455" s="23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3"/>
      <c r="W456" s="23"/>
      <c r="X456" s="23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3"/>
      <c r="W457" s="23"/>
      <c r="X457" s="23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3"/>
      <c r="W458" s="23"/>
      <c r="X458" s="23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3"/>
      <c r="W459" s="23"/>
      <c r="X459" s="23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3"/>
      <c r="W460" s="23"/>
      <c r="X460" s="23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3"/>
      <c r="W461" s="23"/>
      <c r="X461" s="23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3"/>
      <c r="W462" s="23"/>
      <c r="X462" s="23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3"/>
      <c r="W463" s="23"/>
      <c r="X463" s="23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3"/>
      <c r="W464" s="23"/>
      <c r="X464" s="23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3"/>
      <c r="W465" s="23"/>
      <c r="X465" s="23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3"/>
      <c r="W466" s="23"/>
      <c r="X466" s="23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3"/>
      <c r="W467" s="23"/>
      <c r="X467" s="23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3"/>
      <c r="W468" s="23"/>
      <c r="X468" s="23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3"/>
      <c r="W469" s="23"/>
      <c r="X469" s="23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3"/>
      <c r="W470" s="23"/>
      <c r="X470" s="23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3"/>
      <c r="W471" s="23"/>
      <c r="X471" s="23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3"/>
      <c r="W472" s="23"/>
      <c r="X472" s="23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3"/>
      <c r="W473" s="23"/>
      <c r="X473" s="23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3"/>
      <c r="W474" s="23"/>
      <c r="X474" s="23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3"/>
      <c r="W475" s="23"/>
      <c r="X475" s="23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3"/>
      <c r="W476" s="23"/>
      <c r="X476" s="23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3"/>
      <c r="W477" s="23"/>
      <c r="X477" s="23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3"/>
      <c r="W478" s="23"/>
      <c r="X478" s="23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3"/>
      <c r="W479" s="23"/>
      <c r="X479" s="23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3"/>
      <c r="W480" s="23"/>
      <c r="X480" s="23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3"/>
      <c r="W481" s="23"/>
      <c r="X481" s="23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3"/>
      <c r="W482" s="23"/>
      <c r="X482" s="23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3"/>
      <c r="W483" s="23"/>
      <c r="X483" s="23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3"/>
      <c r="W484" s="23"/>
      <c r="X484" s="23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3"/>
      <c r="W485" s="23"/>
      <c r="X485" s="23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3"/>
      <c r="W486" s="23"/>
      <c r="X486" s="23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3"/>
      <c r="W487" s="23"/>
      <c r="X487" s="23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3"/>
      <c r="W488" s="23"/>
      <c r="X488" s="23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3"/>
      <c r="W489" s="23"/>
      <c r="X489" s="23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3"/>
      <c r="W490" s="23"/>
      <c r="X490" s="23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3"/>
      <c r="W491" s="23"/>
      <c r="X491" s="23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3"/>
      <c r="W492" s="23"/>
      <c r="X492" s="23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3"/>
      <c r="W493" s="23"/>
      <c r="X493" s="23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3"/>
      <c r="W494" s="23"/>
      <c r="X494" s="23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3"/>
      <c r="W495" s="23"/>
      <c r="X495" s="23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3"/>
      <c r="W496" s="23"/>
      <c r="X496" s="23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3"/>
      <c r="W497" s="23"/>
      <c r="X497" s="23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3"/>
      <c r="W498" s="23"/>
      <c r="X498" s="23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3"/>
      <c r="W499" s="23"/>
      <c r="X499" s="23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3"/>
      <c r="W500" s="23"/>
      <c r="X500" s="23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3"/>
      <c r="W501" s="23"/>
      <c r="X501" s="23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3"/>
      <c r="W502" s="23"/>
      <c r="X502" s="23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3"/>
      <c r="W503" s="23"/>
      <c r="X503" s="23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3"/>
      <c r="W504" s="23"/>
      <c r="X504" s="23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3"/>
      <c r="W505" s="23"/>
      <c r="X505" s="23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3"/>
      <c r="W506" s="23"/>
      <c r="X506" s="23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3"/>
      <c r="W507" s="23"/>
      <c r="X507" s="23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3"/>
      <c r="W508" s="23"/>
      <c r="X508" s="23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3"/>
      <c r="W509" s="23"/>
      <c r="X509" s="23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3"/>
      <c r="W510" s="23"/>
      <c r="X510" s="23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3"/>
      <c r="W511" s="23"/>
      <c r="X511" s="23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3"/>
      <c r="W512" s="23"/>
      <c r="X512" s="23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3"/>
      <c r="W513" s="23"/>
      <c r="X513" s="23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3"/>
      <c r="W514" s="23"/>
      <c r="X514" s="23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3"/>
      <c r="W515" s="23"/>
      <c r="X515" s="23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3"/>
      <c r="W516" s="23"/>
      <c r="X516" s="23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3"/>
      <c r="W517" s="23"/>
      <c r="X517" s="23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3"/>
      <c r="W518" s="23"/>
      <c r="X518" s="23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3"/>
      <c r="W519" s="23"/>
      <c r="X519" s="23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3"/>
      <c r="W520" s="23"/>
      <c r="X520" s="23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3"/>
      <c r="W521" s="23"/>
      <c r="X521" s="23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3"/>
      <c r="W522" s="23"/>
      <c r="X522" s="23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3"/>
      <c r="W523" s="23"/>
      <c r="X523" s="23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3"/>
      <c r="W524" s="23"/>
      <c r="X524" s="23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3"/>
      <c r="W525" s="23"/>
      <c r="X525" s="23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3"/>
      <c r="W526" s="23"/>
      <c r="X526" s="23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3"/>
      <c r="W527" s="23"/>
      <c r="X527" s="23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3"/>
      <c r="W528" s="23"/>
      <c r="X528" s="23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3"/>
      <c r="W529" s="23"/>
      <c r="X529" s="23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3"/>
      <c r="W530" s="23"/>
      <c r="X530" s="23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3"/>
      <c r="W531" s="23"/>
      <c r="X531" s="23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3"/>
      <c r="W532" s="23"/>
      <c r="X532" s="23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3"/>
      <c r="W533" s="23"/>
      <c r="X533" s="23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3"/>
      <c r="W534" s="23"/>
      <c r="X534" s="23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3"/>
      <c r="W535" s="23"/>
      <c r="X535" s="23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3"/>
      <c r="W536" s="23"/>
      <c r="X536" s="23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3"/>
      <c r="W537" s="23"/>
      <c r="X537" s="23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3"/>
      <c r="W538" s="23"/>
      <c r="X538" s="23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3"/>
      <c r="W539" s="23"/>
      <c r="X539" s="23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3"/>
      <c r="W540" s="23"/>
      <c r="X540" s="23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3"/>
      <c r="W541" s="23"/>
      <c r="X541" s="23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3"/>
      <c r="W542" s="23"/>
      <c r="X542" s="23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3"/>
      <c r="W543" s="23"/>
      <c r="X543" s="23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3"/>
      <c r="W544" s="23"/>
      <c r="X544" s="23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3"/>
      <c r="W545" s="23"/>
      <c r="X545" s="23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3"/>
      <c r="W546" s="23"/>
      <c r="X546" s="23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3"/>
      <c r="W547" s="23"/>
      <c r="X547" s="23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3"/>
      <c r="W548" s="23"/>
      <c r="X548" s="23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3"/>
      <c r="W549" s="23"/>
      <c r="X549" s="23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3"/>
      <c r="W550" s="23"/>
      <c r="X550" s="23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3"/>
      <c r="W551" s="23"/>
      <c r="X551" s="23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3"/>
      <c r="W552" s="23"/>
      <c r="X552" s="23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3"/>
      <c r="W553" s="23"/>
      <c r="X553" s="23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3"/>
      <c r="W554" s="23"/>
      <c r="X554" s="23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3"/>
      <c r="W555" s="23"/>
      <c r="X555" s="23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3"/>
      <c r="W556" s="23"/>
      <c r="X556" s="23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3"/>
      <c r="W557" s="23"/>
      <c r="X557" s="23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3"/>
      <c r="W558" s="23"/>
      <c r="X558" s="23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3"/>
      <c r="W559" s="23"/>
      <c r="X559" s="23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3"/>
      <c r="W560" s="23"/>
      <c r="X560" s="23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3"/>
      <c r="W561" s="23"/>
      <c r="X561" s="23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3"/>
      <c r="W562" s="23"/>
      <c r="X562" s="23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3"/>
      <c r="W563" s="23"/>
      <c r="X563" s="23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3"/>
      <c r="W564" s="23"/>
      <c r="X564" s="23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3"/>
      <c r="W565" s="23"/>
      <c r="X565" s="23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3"/>
      <c r="W566" s="23"/>
      <c r="X566" s="23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3"/>
      <c r="W567" s="23"/>
      <c r="X567" s="23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3"/>
      <c r="W568" s="23"/>
      <c r="X568" s="23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3"/>
      <c r="W569" s="23"/>
      <c r="X569" s="23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3"/>
      <c r="W570" s="23"/>
      <c r="X570" s="23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3"/>
      <c r="W571" s="23"/>
      <c r="X571" s="23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3"/>
      <c r="W572" s="23"/>
      <c r="X572" s="23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3"/>
      <c r="W573" s="23"/>
      <c r="X573" s="23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3"/>
      <c r="W574" s="23"/>
      <c r="X574" s="23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3"/>
      <c r="W575" s="23"/>
      <c r="X575" s="23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3"/>
      <c r="W576" s="23"/>
      <c r="X576" s="23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3"/>
      <c r="W577" s="23"/>
      <c r="X577" s="23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3"/>
      <c r="W578" s="23"/>
      <c r="X578" s="23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3"/>
      <c r="W579" s="23"/>
      <c r="X579" s="23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3"/>
      <c r="W580" s="23"/>
      <c r="X580" s="23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3"/>
      <c r="W581" s="23"/>
      <c r="X581" s="23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3"/>
      <c r="W582" s="23"/>
      <c r="X582" s="23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3"/>
      <c r="W583" s="23"/>
      <c r="X583" s="23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3"/>
      <c r="W584" s="23"/>
      <c r="X584" s="23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3"/>
      <c r="W585" s="23"/>
      <c r="X585" s="23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3"/>
      <c r="W586" s="23"/>
      <c r="X586" s="23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3"/>
      <c r="W587" s="23"/>
      <c r="X587" s="23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3"/>
      <c r="W588" s="23"/>
      <c r="X588" s="23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3"/>
      <c r="W589" s="23"/>
      <c r="X589" s="23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3"/>
      <c r="W590" s="23"/>
      <c r="X590" s="23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3"/>
      <c r="W591" s="23"/>
      <c r="X591" s="23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3"/>
      <c r="W592" s="23"/>
      <c r="X592" s="23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3"/>
      <c r="W593" s="23"/>
      <c r="X593" s="23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3"/>
      <c r="W594" s="23"/>
      <c r="X594" s="23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3"/>
      <c r="W595" s="23"/>
      <c r="X595" s="23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3"/>
      <c r="W596" s="23"/>
      <c r="X596" s="23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3"/>
      <c r="W597" s="23"/>
      <c r="X597" s="23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3"/>
      <c r="W598" s="23"/>
      <c r="X598" s="23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3"/>
      <c r="W599" s="23"/>
      <c r="X599" s="23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3"/>
      <c r="W600" s="23"/>
      <c r="X600" s="23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3"/>
      <c r="W601" s="23"/>
      <c r="X601" s="23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3"/>
      <c r="W602" s="23"/>
      <c r="X602" s="23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3"/>
      <c r="W603" s="23"/>
      <c r="X603" s="23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3"/>
      <c r="W604" s="23"/>
      <c r="X604" s="23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3"/>
      <c r="W605" s="23"/>
      <c r="X605" s="23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3"/>
      <c r="W606" s="23"/>
      <c r="X606" s="23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3"/>
      <c r="W607" s="23"/>
      <c r="X607" s="23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3"/>
      <c r="W608" s="23"/>
      <c r="X608" s="23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3"/>
      <c r="W609" s="23"/>
      <c r="X609" s="23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3"/>
      <c r="W610" s="23"/>
      <c r="X610" s="23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3"/>
      <c r="W611" s="23"/>
      <c r="X611" s="23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3"/>
      <c r="W612" s="23"/>
      <c r="X612" s="23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3"/>
      <c r="W613" s="23"/>
      <c r="X613" s="23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3"/>
      <c r="W614" s="23"/>
      <c r="X614" s="23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3"/>
      <c r="W615" s="23"/>
      <c r="X615" s="23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3"/>
      <c r="W616" s="23"/>
      <c r="X616" s="23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3"/>
      <c r="W617" s="23"/>
      <c r="X617" s="23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3"/>
      <c r="W618" s="23"/>
      <c r="X618" s="23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3"/>
      <c r="W619" s="23"/>
      <c r="X619" s="23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3"/>
      <c r="W620" s="23"/>
      <c r="X620" s="23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3"/>
      <c r="W621" s="23"/>
      <c r="X621" s="23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3"/>
      <c r="W622" s="23"/>
      <c r="X622" s="23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3"/>
      <c r="W623" s="23"/>
      <c r="X623" s="23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3"/>
      <c r="W624" s="23"/>
      <c r="X624" s="23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3"/>
      <c r="W625" s="23"/>
      <c r="X625" s="23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3"/>
      <c r="W626" s="23"/>
      <c r="X626" s="23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3"/>
      <c r="W627" s="23"/>
      <c r="X627" s="23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3"/>
      <c r="W628" s="23"/>
      <c r="X628" s="23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3"/>
      <c r="W629" s="23"/>
      <c r="X629" s="23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3"/>
      <c r="W630" s="23"/>
      <c r="X630" s="23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3"/>
      <c r="W631" s="23"/>
      <c r="X631" s="23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3"/>
      <c r="W632" s="23"/>
      <c r="X632" s="23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3"/>
      <c r="W633" s="23"/>
      <c r="X633" s="23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3"/>
      <c r="W634" s="23"/>
      <c r="X634" s="23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3"/>
      <c r="W635" s="23"/>
      <c r="X635" s="23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3"/>
      <c r="W636" s="23"/>
      <c r="X636" s="23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3"/>
      <c r="W637" s="23"/>
      <c r="X637" s="23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3"/>
      <c r="W638" s="23"/>
      <c r="X638" s="23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3"/>
      <c r="W639" s="23"/>
      <c r="X639" s="23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3"/>
      <c r="W640" s="23"/>
      <c r="X640" s="23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3"/>
      <c r="W641" s="23"/>
      <c r="X641" s="23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3"/>
      <c r="W642" s="23"/>
      <c r="X642" s="23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3"/>
      <c r="W643" s="23"/>
      <c r="X643" s="23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3"/>
      <c r="W644" s="23"/>
      <c r="X644" s="23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3"/>
      <c r="W645" s="23"/>
      <c r="X645" s="23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3"/>
      <c r="W646" s="23"/>
      <c r="X646" s="23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3"/>
      <c r="W647" s="23"/>
      <c r="X647" s="23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3"/>
      <c r="W648" s="23"/>
      <c r="X648" s="23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3"/>
      <c r="W649" s="23"/>
      <c r="X649" s="23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3"/>
      <c r="W650" s="23"/>
      <c r="X650" s="23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3"/>
      <c r="W651" s="23"/>
      <c r="X651" s="23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3"/>
      <c r="W652" s="23"/>
      <c r="X652" s="23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3"/>
      <c r="W653" s="23"/>
      <c r="X653" s="23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3"/>
      <c r="W654" s="23"/>
      <c r="X654" s="23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3"/>
      <c r="W655" s="23"/>
      <c r="X655" s="23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3"/>
      <c r="W656" s="23"/>
      <c r="X656" s="23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3"/>
      <c r="W657" s="23"/>
      <c r="X657" s="23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3"/>
      <c r="W658" s="23"/>
      <c r="X658" s="23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3"/>
      <c r="W659" s="23"/>
      <c r="X659" s="23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3"/>
      <c r="W660" s="23"/>
      <c r="X660" s="23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3"/>
      <c r="W661" s="23"/>
      <c r="X661" s="23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3"/>
      <c r="W662" s="23"/>
      <c r="X662" s="23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3"/>
      <c r="W663" s="23"/>
      <c r="X663" s="23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3"/>
      <c r="W664" s="23"/>
      <c r="X664" s="23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3"/>
      <c r="W665" s="23"/>
      <c r="X665" s="23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3"/>
      <c r="W666" s="23"/>
      <c r="X666" s="23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3"/>
      <c r="W667" s="23"/>
      <c r="X667" s="23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3"/>
      <c r="W668" s="23"/>
      <c r="X668" s="23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3"/>
      <c r="W669" s="23"/>
      <c r="X669" s="23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3"/>
      <c r="W670" s="23"/>
      <c r="X670" s="23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3"/>
      <c r="W671" s="23"/>
      <c r="X671" s="23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3"/>
      <c r="W672" s="23"/>
      <c r="X672" s="23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3"/>
      <c r="W673" s="23"/>
      <c r="X673" s="23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3"/>
      <c r="W674" s="23"/>
      <c r="X674" s="23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3"/>
      <c r="W675" s="23"/>
      <c r="X675" s="23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3"/>
      <c r="W676" s="23"/>
      <c r="X676" s="23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3"/>
      <c r="W677" s="23"/>
      <c r="X677" s="23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3"/>
      <c r="W678" s="23"/>
      <c r="X678" s="23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3"/>
      <c r="W679" s="23"/>
      <c r="X679" s="23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3"/>
      <c r="W680" s="23"/>
      <c r="X680" s="23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3"/>
      <c r="W681" s="23"/>
      <c r="X681" s="23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3"/>
      <c r="W682" s="23"/>
      <c r="X682" s="23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3"/>
      <c r="W683" s="23"/>
      <c r="X683" s="23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3"/>
      <c r="W684" s="23"/>
      <c r="X684" s="23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3"/>
      <c r="W685" s="23"/>
      <c r="X685" s="23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3"/>
      <c r="W686" s="23"/>
      <c r="X686" s="23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3"/>
      <c r="W687" s="23"/>
      <c r="X687" s="23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3"/>
      <c r="W688" s="23"/>
      <c r="X688" s="23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3"/>
      <c r="W689" s="23"/>
      <c r="X689" s="23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3"/>
      <c r="W690" s="23"/>
      <c r="X690" s="23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3"/>
      <c r="W691" s="23"/>
      <c r="X691" s="23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3"/>
      <c r="W692" s="23"/>
      <c r="X692" s="23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3"/>
      <c r="W693" s="23"/>
      <c r="X693" s="23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3"/>
      <c r="W694" s="23"/>
      <c r="X694" s="23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3"/>
      <c r="W695" s="23"/>
      <c r="X695" s="23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3"/>
      <c r="W696" s="23"/>
      <c r="X696" s="23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3"/>
      <c r="W697" s="23"/>
      <c r="X697" s="23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3"/>
      <c r="W698" s="23"/>
      <c r="X698" s="23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3"/>
      <c r="W699" s="23"/>
      <c r="X699" s="23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3"/>
      <c r="W700" s="23"/>
      <c r="X700" s="23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3"/>
      <c r="W701" s="23"/>
      <c r="X701" s="23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3"/>
      <c r="W702" s="23"/>
      <c r="X702" s="23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3"/>
      <c r="W703" s="23"/>
      <c r="X703" s="23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3"/>
      <c r="W704" s="23"/>
      <c r="X704" s="23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3"/>
      <c r="W705" s="23"/>
      <c r="X705" s="23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3"/>
      <c r="W706" s="23"/>
      <c r="X706" s="23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3"/>
      <c r="W707" s="23"/>
      <c r="X707" s="23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3"/>
      <c r="W708" s="23"/>
      <c r="X708" s="23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3"/>
      <c r="W709" s="23"/>
      <c r="X709" s="23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3"/>
      <c r="W710" s="23"/>
      <c r="X710" s="23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3"/>
      <c r="W711" s="23"/>
      <c r="X711" s="23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3"/>
      <c r="W712" s="23"/>
      <c r="X712" s="23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3"/>
      <c r="W713" s="23"/>
      <c r="X713" s="23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3"/>
      <c r="W714" s="23"/>
      <c r="X714" s="23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3"/>
      <c r="W715" s="23"/>
      <c r="X715" s="23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3"/>
      <c r="W716" s="23"/>
      <c r="X716" s="23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3"/>
      <c r="W717" s="23"/>
      <c r="X717" s="23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3"/>
      <c r="W718" s="23"/>
      <c r="X718" s="23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3"/>
      <c r="W719" s="23"/>
      <c r="X719" s="23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3"/>
      <c r="W720" s="23"/>
      <c r="X720" s="23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3"/>
      <c r="W721" s="23"/>
      <c r="X721" s="23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3"/>
      <c r="W722" s="23"/>
      <c r="X722" s="23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3"/>
      <c r="W723" s="23"/>
      <c r="X723" s="23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3"/>
      <c r="W724" s="23"/>
      <c r="X724" s="23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3"/>
      <c r="W725" s="23"/>
      <c r="X725" s="23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3"/>
      <c r="W726" s="23"/>
      <c r="X726" s="23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3"/>
      <c r="W727" s="23"/>
      <c r="X727" s="23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3"/>
      <c r="W728" s="23"/>
      <c r="X728" s="23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3"/>
      <c r="W729" s="23"/>
      <c r="X729" s="23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3"/>
      <c r="W730" s="23"/>
      <c r="X730" s="23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3"/>
      <c r="W731" s="23"/>
      <c r="X731" s="23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3"/>
      <c r="W732" s="23"/>
      <c r="X732" s="23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3"/>
      <c r="W733" s="23"/>
      <c r="X733" s="23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3"/>
      <c r="W734" s="23"/>
      <c r="X734" s="23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3"/>
      <c r="W735" s="23"/>
      <c r="X735" s="23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3"/>
      <c r="W736" s="23"/>
      <c r="X736" s="23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3"/>
      <c r="W737" s="23"/>
      <c r="X737" s="23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3"/>
      <c r="W738" s="23"/>
      <c r="X738" s="23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3"/>
      <c r="W739" s="23"/>
      <c r="X739" s="23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3"/>
      <c r="W740" s="23"/>
      <c r="X740" s="23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3"/>
      <c r="W741" s="23"/>
      <c r="X741" s="23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3"/>
      <c r="W742" s="23"/>
      <c r="X742" s="23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3"/>
      <c r="W743" s="23"/>
      <c r="X743" s="23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3"/>
      <c r="W744" s="23"/>
      <c r="X744" s="23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3"/>
      <c r="W745" s="23"/>
      <c r="X745" s="23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3"/>
      <c r="W746" s="23"/>
      <c r="X746" s="23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3"/>
      <c r="W747" s="23"/>
      <c r="X747" s="23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3"/>
      <c r="W748" s="23"/>
      <c r="X748" s="23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3"/>
      <c r="W749" s="23"/>
      <c r="X749" s="23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3"/>
      <c r="W750" s="23"/>
      <c r="X750" s="23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3"/>
      <c r="W751" s="23"/>
      <c r="X751" s="23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3"/>
      <c r="W752" s="23"/>
      <c r="X752" s="23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3"/>
      <c r="W753" s="23"/>
      <c r="X753" s="23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3"/>
      <c r="W754" s="23"/>
      <c r="X754" s="23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3"/>
      <c r="W755" s="23"/>
      <c r="X755" s="23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3"/>
      <c r="W756" s="23"/>
      <c r="X756" s="23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3"/>
      <c r="W757" s="23"/>
      <c r="X757" s="23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3"/>
      <c r="W758" s="23"/>
      <c r="X758" s="23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3"/>
      <c r="W759" s="23"/>
      <c r="X759" s="23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3"/>
      <c r="W760" s="23"/>
      <c r="X760" s="23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3"/>
      <c r="W761" s="23"/>
      <c r="X761" s="23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3"/>
      <c r="W762" s="23"/>
      <c r="X762" s="23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3"/>
      <c r="W763" s="23"/>
      <c r="X763" s="23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3"/>
      <c r="W764" s="23"/>
      <c r="X764" s="23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3"/>
      <c r="W765" s="23"/>
      <c r="X765" s="23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3"/>
      <c r="W766" s="23"/>
      <c r="X766" s="23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3"/>
      <c r="W767" s="23"/>
      <c r="X767" s="23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3"/>
      <c r="W768" s="23"/>
      <c r="X768" s="23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3"/>
      <c r="W769" s="23"/>
      <c r="X769" s="23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3"/>
      <c r="W770" s="23"/>
      <c r="X770" s="23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3"/>
      <c r="W771" s="23"/>
      <c r="X771" s="23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3"/>
      <c r="W772" s="23"/>
      <c r="X772" s="23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3"/>
      <c r="W773" s="23"/>
      <c r="X773" s="23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3"/>
      <c r="W774" s="23"/>
      <c r="X774" s="23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3"/>
      <c r="W775" s="23"/>
      <c r="X775" s="23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3"/>
      <c r="W776" s="23"/>
      <c r="X776" s="23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3"/>
      <c r="W777" s="23"/>
      <c r="X777" s="23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3"/>
      <c r="W778" s="23"/>
      <c r="X778" s="23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3"/>
      <c r="W779" s="23"/>
      <c r="X779" s="23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3"/>
      <c r="W780" s="23"/>
      <c r="X780" s="23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3"/>
      <c r="W781" s="23"/>
      <c r="X781" s="23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3"/>
      <c r="W782" s="23"/>
      <c r="X782" s="23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3"/>
      <c r="W783" s="23"/>
      <c r="X783" s="23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3"/>
      <c r="W784" s="23"/>
      <c r="X784" s="23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3"/>
      <c r="W785" s="23"/>
      <c r="X785" s="23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3"/>
      <c r="W786" s="23"/>
      <c r="X786" s="23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3"/>
      <c r="W787" s="23"/>
      <c r="X787" s="23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3"/>
      <c r="W788" s="23"/>
      <c r="X788" s="23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3"/>
      <c r="W789" s="23"/>
      <c r="X789" s="23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3"/>
      <c r="W790" s="23"/>
      <c r="X790" s="23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3"/>
      <c r="W791" s="23"/>
      <c r="X791" s="23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3"/>
      <c r="W792" s="23"/>
      <c r="X792" s="23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3"/>
      <c r="W793" s="23"/>
      <c r="X793" s="23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3"/>
      <c r="W794" s="23"/>
      <c r="X794" s="23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3"/>
      <c r="W795" s="23"/>
      <c r="X795" s="23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3"/>
      <c r="W796" s="23"/>
      <c r="X796" s="23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3"/>
      <c r="W797" s="23"/>
      <c r="X797" s="23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3"/>
      <c r="W798" s="23"/>
      <c r="X798" s="23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3"/>
      <c r="W799" s="23"/>
      <c r="X799" s="23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3"/>
      <c r="W800" s="23"/>
      <c r="X800" s="23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3"/>
      <c r="W801" s="23"/>
      <c r="X801" s="23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3"/>
      <c r="W802" s="23"/>
      <c r="X802" s="23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3"/>
      <c r="W803" s="23"/>
      <c r="X803" s="23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3"/>
      <c r="W804" s="23"/>
      <c r="X804" s="23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3"/>
      <c r="W805" s="23"/>
      <c r="X805" s="23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3"/>
      <c r="W806" s="23"/>
      <c r="X806" s="23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3"/>
      <c r="W807" s="23"/>
      <c r="X807" s="23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3"/>
      <c r="W808" s="23"/>
      <c r="X808" s="23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3"/>
      <c r="W809" s="23"/>
      <c r="X809" s="23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3"/>
      <c r="W810" s="23"/>
      <c r="X810" s="23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3"/>
      <c r="W811" s="23"/>
      <c r="X811" s="23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3"/>
      <c r="W812" s="23"/>
      <c r="X812" s="23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3"/>
      <c r="W813" s="23"/>
      <c r="X813" s="23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3"/>
      <c r="W814" s="23"/>
      <c r="X814" s="23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3"/>
      <c r="W815" s="23"/>
      <c r="X815" s="23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3"/>
      <c r="W816" s="23"/>
      <c r="X816" s="23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3"/>
      <c r="W817" s="23"/>
      <c r="X817" s="23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3"/>
      <c r="W818" s="23"/>
      <c r="X818" s="23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3"/>
      <c r="W819" s="23"/>
      <c r="X819" s="23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3"/>
      <c r="W820" s="23"/>
      <c r="X820" s="23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3"/>
      <c r="W821" s="23"/>
      <c r="X821" s="23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3"/>
      <c r="W822" s="23"/>
      <c r="X822" s="23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3"/>
      <c r="W823" s="23"/>
      <c r="X823" s="23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3"/>
      <c r="W824" s="23"/>
      <c r="X824" s="23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3"/>
      <c r="W825" s="23"/>
      <c r="X825" s="23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3"/>
      <c r="W826" s="23"/>
      <c r="X826" s="23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3"/>
      <c r="W827" s="23"/>
      <c r="X827" s="23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3"/>
      <c r="W828" s="23"/>
      <c r="X828" s="23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3"/>
      <c r="W829" s="23"/>
      <c r="X829" s="23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3"/>
      <c r="W830" s="23"/>
      <c r="X830" s="23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3"/>
      <c r="W831" s="23"/>
      <c r="X831" s="23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3"/>
      <c r="W832" s="23"/>
      <c r="X832" s="23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3"/>
      <c r="W833" s="23"/>
      <c r="X833" s="23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3"/>
      <c r="W834" s="23"/>
      <c r="X834" s="23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3"/>
      <c r="W835" s="23"/>
      <c r="X835" s="23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3"/>
      <c r="W836" s="23"/>
      <c r="X836" s="23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3"/>
      <c r="W837" s="23"/>
      <c r="X837" s="23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3"/>
      <c r="W838" s="23"/>
      <c r="X838" s="23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3"/>
      <c r="W839" s="23"/>
      <c r="X839" s="23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3"/>
      <c r="W840" s="23"/>
      <c r="X840" s="23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3"/>
      <c r="W841" s="23"/>
      <c r="X841" s="23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3"/>
      <c r="W842" s="23"/>
      <c r="X842" s="23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3"/>
      <c r="W843" s="23"/>
      <c r="X843" s="23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3"/>
      <c r="W844" s="23"/>
      <c r="X844" s="23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3"/>
      <c r="W845" s="23"/>
      <c r="X845" s="23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3"/>
      <c r="W846" s="23"/>
      <c r="X846" s="23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3"/>
      <c r="W847" s="23"/>
      <c r="X847" s="23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3"/>
      <c r="W848" s="23"/>
      <c r="X848" s="23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3"/>
      <c r="W849" s="23"/>
      <c r="X849" s="23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3"/>
      <c r="W850" s="23"/>
      <c r="X850" s="23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3"/>
      <c r="W851" s="23"/>
      <c r="X851" s="23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3"/>
      <c r="W852" s="23"/>
      <c r="X852" s="23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3"/>
      <c r="W853" s="23"/>
      <c r="X853" s="23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3"/>
      <c r="W854" s="23"/>
      <c r="X854" s="23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3"/>
      <c r="W855" s="23"/>
      <c r="X855" s="23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3"/>
      <c r="W856" s="23"/>
      <c r="X856" s="23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3"/>
      <c r="W857" s="23"/>
      <c r="X857" s="23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3"/>
      <c r="W858" s="23"/>
      <c r="X858" s="23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3"/>
      <c r="W859" s="23"/>
      <c r="X859" s="23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3"/>
      <c r="W860" s="23"/>
      <c r="X860" s="23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3"/>
      <c r="W861" s="23"/>
      <c r="X861" s="23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3"/>
      <c r="W862" s="23"/>
      <c r="X862" s="23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3"/>
      <c r="W863" s="23"/>
      <c r="X863" s="23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3"/>
      <c r="W864" s="23"/>
      <c r="X864" s="23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3"/>
      <c r="W865" s="23"/>
      <c r="X865" s="23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3"/>
      <c r="W866" s="23"/>
      <c r="X866" s="23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3"/>
      <c r="W867" s="23"/>
      <c r="X867" s="23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3"/>
      <c r="W868" s="23"/>
      <c r="X868" s="23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3"/>
      <c r="W869" s="23"/>
      <c r="X869" s="23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3"/>
      <c r="W870" s="23"/>
      <c r="X870" s="23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3"/>
      <c r="W871" s="23"/>
      <c r="X871" s="23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3"/>
      <c r="W872" s="23"/>
      <c r="X872" s="23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3"/>
      <c r="W873" s="23"/>
      <c r="X873" s="23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3"/>
      <c r="W874" s="23"/>
      <c r="X874" s="23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3"/>
      <c r="W875" s="23"/>
      <c r="X875" s="23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3"/>
      <c r="W876" s="23"/>
      <c r="X876" s="23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3"/>
      <c r="W877" s="23"/>
      <c r="X877" s="23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3"/>
      <c r="W878" s="23"/>
      <c r="X878" s="23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3"/>
      <c r="W879" s="23"/>
      <c r="X879" s="23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3"/>
      <c r="W880" s="23"/>
      <c r="X880" s="23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3"/>
      <c r="W881" s="23"/>
      <c r="X881" s="23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3"/>
      <c r="W882" s="23"/>
      <c r="X882" s="23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3"/>
      <c r="W883" s="23"/>
      <c r="X883" s="23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3"/>
      <c r="W884" s="23"/>
      <c r="X884" s="23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3"/>
      <c r="W885" s="23"/>
      <c r="X885" s="23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3"/>
      <c r="W886" s="23"/>
      <c r="X886" s="23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3"/>
      <c r="W887" s="23"/>
      <c r="X887" s="23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3"/>
      <c r="W888" s="23"/>
      <c r="X888" s="23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3"/>
      <c r="W889" s="23"/>
      <c r="X889" s="23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3"/>
      <c r="W890" s="23"/>
      <c r="X890" s="23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3"/>
      <c r="W891" s="23"/>
      <c r="X891" s="23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3"/>
      <c r="W892" s="23"/>
      <c r="X892" s="23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3"/>
      <c r="W893" s="23"/>
      <c r="X893" s="23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3"/>
      <c r="W894" s="23"/>
      <c r="X894" s="23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3"/>
      <c r="W895" s="23"/>
      <c r="X895" s="23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3"/>
      <c r="W896" s="23"/>
      <c r="X896" s="23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3"/>
      <c r="W897" s="23"/>
      <c r="X897" s="23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3"/>
      <c r="W898" s="23"/>
      <c r="X898" s="23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3"/>
      <c r="W899" s="23"/>
      <c r="X899" s="23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3"/>
      <c r="W900" s="23"/>
      <c r="X900" s="23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3"/>
      <c r="W901" s="23"/>
      <c r="X901" s="23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3"/>
      <c r="W902" s="23"/>
      <c r="X902" s="23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3"/>
      <c r="W903" s="23"/>
      <c r="X903" s="23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3"/>
      <c r="W904" s="23"/>
      <c r="X904" s="23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3"/>
      <c r="W905" s="23"/>
      <c r="X905" s="23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3"/>
      <c r="W906" s="23"/>
      <c r="X906" s="23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3"/>
      <c r="W907" s="23"/>
      <c r="X907" s="23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3"/>
      <c r="W908" s="23"/>
      <c r="X908" s="23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3"/>
      <c r="W909" s="23"/>
      <c r="X909" s="23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3"/>
      <c r="W910" s="23"/>
      <c r="X910" s="23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3"/>
      <c r="W911" s="23"/>
      <c r="X911" s="23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3"/>
      <c r="W912" s="23"/>
      <c r="X912" s="23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3"/>
      <c r="W913" s="23"/>
      <c r="X913" s="23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3"/>
      <c r="W914" s="23"/>
      <c r="X914" s="23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3"/>
      <c r="W915" s="23"/>
      <c r="X915" s="23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3"/>
      <c r="W916" s="23"/>
      <c r="X916" s="23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3"/>
      <c r="W917" s="23"/>
      <c r="X917" s="23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3"/>
      <c r="W918" s="23"/>
      <c r="X918" s="23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3"/>
      <c r="W919" s="23"/>
      <c r="X919" s="23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3"/>
      <c r="W920" s="23"/>
      <c r="X920" s="23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3"/>
      <c r="W921" s="23"/>
      <c r="X921" s="23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3"/>
      <c r="W922" s="23"/>
      <c r="X922" s="23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3"/>
      <c r="W923" s="23"/>
      <c r="X923" s="23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3"/>
      <c r="W924" s="23"/>
      <c r="X924" s="23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3"/>
      <c r="W925" s="23"/>
      <c r="X925" s="23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3"/>
      <c r="W926" s="23"/>
      <c r="X926" s="23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3"/>
      <c r="W927" s="23"/>
      <c r="X927" s="23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3"/>
      <c r="W928" s="23"/>
      <c r="X928" s="23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3"/>
      <c r="W929" s="23"/>
      <c r="X929" s="23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3"/>
      <c r="W930" s="23"/>
      <c r="X930" s="23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3"/>
      <c r="W931" s="23"/>
      <c r="X931" s="23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3"/>
      <c r="W932" s="23"/>
      <c r="X932" s="23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3"/>
      <c r="W933" s="23"/>
      <c r="X933" s="23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3"/>
      <c r="W934" s="23"/>
      <c r="X934" s="23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3"/>
      <c r="W935" s="23"/>
      <c r="X935" s="23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3"/>
      <c r="W936" s="23"/>
      <c r="X936" s="23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3"/>
      <c r="W937" s="23"/>
      <c r="X937" s="23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3"/>
      <c r="W938" s="23"/>
      <c r="X938" s="23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3"/>
      <c r="W939" s="23"/>
      <c r="X939" s="23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3"/>
      <c r="W940" s="23"/>
      <c r="X940" s="23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3"/>
      <c r="W941" s="23"/>
      <c r="X941" s="23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3"/>
      <c r="W942" s="23"/>
      <c r="X942" s="23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3"/>
      <c r="W943" s="23"/>
      <c r="X943" s="23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3"/>
      <c r="W944" s="23"/>
      <c r="X944" s="23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3"/>
      <c r="W945" s="23"/>
      <c r="X945" s="23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3"/>
      <c r="W946" s="23"/>
      <c r="X946" s="23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3"/>
      <c r="W947" s="23"/>
      <c r="X947" s="23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3"/>
      <c r="W948" s="23"/>
      <c r="X948" s="23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3"/>
      <c r="W949" s="23"/>
      <c r="X949" s="23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3"/>
      <c r="W950" s="23"/>
      <c r="X950" s="23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3"/>
      <c r="W951" s="23"/>
      <c r="X951" s="23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3"/>
      <c r="W952" s="23"/>
      <c r="X952" s="23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3"/>
      <c r="W953" s="23"/>
      <c r="X953" s="23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3"/>
      <c r="W954" s="23"/>
      <c r="X954" s="23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3"/>
      <c r="W955" s="23"/>
      <c r="X955" s="23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3"/>
      <c r="W956" s="23"/>
      <c r="X956" s="23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3"/>
      <c r="W957" s="23"/>
      <c r="X957" s="23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3"/>
      <c r="W958" s="23"/>
      <c r="X958" s="23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3"/>
      <c r="W959" s="23"/>
      <c r="X959" s="23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3"/>
      <c r="W960" s="23"/>
      <c r="X960" s="23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3"/>
      <c r="W961" s="23"/>
      <c r="X961" s="23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3"/>
      <c r="W962" s="23"/>
      <c r="X962" s="23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3"/>
      <c r="W963" s="23"/>
      <c r="X963" s="23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3"/>
      <c r="W964" s="23"/>
      <c r="X964" s="23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3"/>
      <c r="W965" s="23"/>
      <c r="X965" s="23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3"/>
      <c r="W966" s="23"/>
      <c r="X966" s="23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3"/>
      <c r="W967" s="23"/>
      <c r="X967" s="23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3"/>
      <c r="W968" s="23"/>
      <c r="X968" s="23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3"/>
      <c r="W969" s="23"/>
      <c r="X969" s="23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3"/>
      <c r="W970" s="23"/>
      <c r="X970" s="23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3"/>
      <c r="W971" s="23"/>
      <c r="X971" s="23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3"/>
      <c r="W972" s="23"/>
      <c r="X972" s="23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3"/>
      <c r="W973" s="23"/>
      <c r="X973" s="23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3"/>
      <c r="W974" s="23"/>
      <c r="X974" s="23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3"/>
      <c r="W975" s="23"/>
      <c r="X975" s="23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3"/>
      <c r="W976" s="23"/>
      <c r="X976" s="23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3"/>
      <c r="W977" s="23"/>
      <c r="X977" s="23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3"/>
      <c r="W978" s="23"/>
      <c r="X978" s="23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3"/>
      <c r="W979" s="23"/>
      <c r="X979" s="23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3"/>
      <c r="W980" s="23"/>
      <c r="X980" s="23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3"/>
      <c r="W981" s="23"/>
      <c r="X981" s="23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3"/>
      <c r="W982" s="23"/>
      <c r="X982" s="23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3"/>
      <c r="W983" s="23"/>
      <c r="X983" s="23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3"/>
      <c r="W984" s="23"/>
      <c r="X984" s="23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3"/>
      <c r="W985" s="23"/>
      <c r="X985" s="23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3"/>
      <c r="W986" s="23"/>
      <c r="X986" s="23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3"/>
      <c r="W987" s="23"/>
      <c r="X987" s="23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3"/>
      <c r="W988" s="23"/>
      <c r="X988" s="23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3"/>
      <c r="W989" s="23"/>
      <c r="X989" s="23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3"/>
      <c r="W990" s="23"/>
      <c r="X990" s="23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3"/>
      <c r="W991" s="23"/>
      <c r="X991" s="23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3"/>
      <c r="W992" s="23"/>
      <c r="X992" s="23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3"/>
      <c r="W993" s="23"/>
      <c r="X993" s="23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3"/>
      <c r="W994" s="23"/>
      <c r="X994" s="23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3"/>
      <c r="W995" s="23"/>
      <c r="X995" s="23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3"/>
      <c r="W996" s="23"/>
      <c r="X996" s="23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3"/>
      <c r="W997" s="23"/>
      <c r="X997" s="23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3"/>
      <c r="W998" s="23"/>
      <c r="X998" s="23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3"/>
      <c r="W999" s="23"/>
      <c r="X999" s="23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3"/>
      <c r="W1000" s="23"/>
      <c r="X1000" s="23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3"/>
      <c r="W1001" s="23"/>
      <c r="X1001" s="23"/>
    </row>
  </sheetData>
  <mergeCells count="4">
    <mergeCell ref="J36:L36"/>
    <mergeCell ref="M36:O36"/>
    <mergeCell ref="P36:R36"/>
    <mergeCell ref="S36:U36"/>
  </mergeCells>
  <printOptions/>
  <pageMargins bottom="0.75" footer="0.0" header="0.0" left="0.7" right="0.7" top="0.75"/>
  <pageSetup paperSize="9" orientation="portrait"/>
  <drawing r:id="rId2"/>
  <legacyDrawing r:id="rId3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A677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9" width="17.5"/>
    <col customWidth="1" min="10" max="10" width="11.5"/>
    <col customWidth="1" min="11" max="11" width="14.38"/>
    <col customWidth="1" min="12" max="12" width="11.75"/>
    <col customWidth="1" min="13" max="13" width="11.5"/>
    <col customWidth="1" min="14" max="14" width="14.38"/>
    <col customWidth="1" min="15" max="16" width="11.5"/>
    <col customWidth="1" min="17" max="17" width="14.38"/>
    <col customWidth="1" min="18" max="19" width="11.5"/>
    <col customWidth="1" min="20" max="20" width="14.38"/>
    <col customWidth="1" min="21" max="21" width="11.5"/>
    <col customWidth="1" min="22" max="24" width="29.13"/>
  </cols>
  <sheetData>
    <row r="1">
      <c r="A1" s="46" t="s">
        <v>74</v>
      </c>
      <c r="B1" s="46" t="s">
        <v>75</v>
      </c>
      <c r="C1" s="46" t="s">
        <v>76</v>
      </c>
      <c r="D1" s="46" t="s">
        <v>77</v>
      </c>
      <c r="E1" s="46" t="s">
        <v>78</v>
      </c>
      <c r="F1" s="46" t="s">
        <v>79</v>
      </c>
      <c r="G1" s="46" t="s">
        <v>80</v>
      </c>
      <c r="H1" s="46" t="s">
        <v>81</v>
      </c>
      <c r="I1" s="46" t="s">
        <v>82</v>
      </c>
      <c r="J1" s="47" t="s">
        <v>237</v>
      </c>
      <c r="K1" s="47" t="s">
        <v>238</v>
      </c>
      <c r="L1" s="47" t="s">
        <v>239</v>
      </c>
      <c r="M1" s="47" t="s">
        <v>240</v>
      </c>
      <c r="N1" s="47" t="s">
        <v>241</v>
      </c>
      <c r="O1" s="47" t="s">
        <v>242</v>
      </c>
      <c r="P1" s="47" t="s">
        <v>243</v>
      </c>
      <c r="Q1" s="47" t="s">
        <v>244</v>
      </c>
      <c r="R1" s="47" t="s">
        <v>245</v>
      </c>
      <c r="S1" s="47" t="s">
        <v>246</v>
      </c>
      <c r="T1" s="47" t="s">
        <v>247</v>
      </c>
      <c r="U1" s="47" t="s">
        <v>248</v>
      </c>
      <c r="V1" s="48" t="s">
        <v>249</v>
      </c>
      <c r="W1" s="48"/>
      <c r="X1" s="48"/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7" t="s">
        <v>163</v>
      </c>
      <c r="G2" s="36"/>
      <c r="H2" s="36" t="s">
        <v>164</v>
      </c>
      <c r="I2" s="36" t="s">
        <v>165</v>
      </c>
      <c r="J2" s="52" t="s">
        <v>166</v>
      </c>
      <c r="K2" s="52" t="s">
        <v>166</v>
      </c>
      <c r="L2" s="52" t="s">
        <v>166</v>
      </c>
      <c r="M2" s="52" t="s">
        <v>166</v>
      </c>
      <c r="N2" s="52" t="s">
        <v>166</v>
      </c>
      <c r="O2" s="52" t="s">
        <v>166</v>
      </c>
      <c r="P2" s="54">
        <v>3.0</v>
      </c>
      <c r="Q2" s="54">
        <v>4.0</v>
      </c>
      <c r="R2" s="54">
        <v>1.0</v>
      </c>
      <c r="S2" s="54">
        <v>1.0</v>
      </c>
      <c r="T2" s="54">
        <v>1.0</v>
      </c>
      <c r="U2" s="54">
        <v>1.0</v>
      </c>
      <c r="V2" s="40" t="s">
        <v>174</v>
      </c>
      <c r="W2" s="40"/>
      <c r="X2" s="40"/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52" t="s">
        <v>166</v>
      </c>
      <c r="K3" s="52" t="s">
        <v>166</v>
      </c>
      <c r="L3" s="52" t="s">
        <v>166</v>
      </c>
      <c r="M3" s="54">
        <v>3.0</v>
      </c>
      <c r="N3" s="54">
        <v>2.0</v>
      </c>
      <c r="O3" s="54">
        <v>2.0</v>
      </c>
      <c r="P3" s="54">
        <v>4.0</v>
      </c>
      <c r="Q3" s="54">
        <v>4.0</v>
      </c>
      <c r="R3" s="54">
        <v>4.0</v>
      </c>
      <c r="S3" s="54">
        <v>3.0</v>
      </c>
      <c r="T3" s="54">
        <v>2.0</v>
      </c>
      <c r="U3" s="54">
        <v>2.0</v>
      </c>
      <c r="V3" s="40"/>
      <c r="W3" s="40"/>
      <c r="X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52" t="s">
        <v>166</v>
      </c>
      <c r="K4" s="52" t="s">
        <v>166</v>
      </c>
      <c r="L4" s="52" t="s">
        <v>166</v>
      </c>
      <c r="M4" s="54">
        <v>2.0</v>
      </c>
      <c r="N4" s="54">
        <v>2.0</v>
      </c>
      <c r="O4" s="54">
        <v>1.0</v>
      </c>
      <c r="P4" s="54">
        <v>3.0</v>
      </c>
      <c r="Q4" s="54">
        <v>4.0</v>
      </c>
      <c r="R4" s="54">
        <v>4.0</v>
      </c>
      <c r="S4" s="54">
        <v>3.0</v>
      </c>
      <c r="T4" s="54">
        <v>5.0</v>
      </c>
      <c r="U4" s="54">
        <v>4.0</v>
      </c>
      <c r="V4" s="40"/>
      <c r="W4" s="40"/>
      <c r="X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52" t="s">
        <v>166</v>
      </c>
      <c r="K5" s="52" t="s">
        <v>166</v>
      </c>
      <c r="L5" s="52" t="s">
        <v>166</v>
      </c>
      <c r="M5" s="54">
        <v>4.0</v>
      </c>
      <c r="N5" s="54">
        <v>2.0</v>
      </c>
      <c r="O5" s="54">
        <v>3.0</v>
      </c>
      <c r="P5" s="54">
        <v>2.0</v>
      </c>
      <c r="Q5" s="54">
        <v>3.0</v>
      </c>
      <c r="R5" s="54">
        <v>3.0</v>
      </c>
      <c r="S5" s="54">
        <v>2.0</v>
      </c>
      <c r="T5" s="54">
        <v>3.0</v>
      </c>
      <c r="U5" s="54">
        <v>3.0</v>
      </c>
      <c r="V5" s="40"/>
      <c r="W5" s="40"/>
      <c r="X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54">
        <v>1.0</v>
      </c>
      <c r="P6" s="54">
        <v>1.0</v>
      </c>
      <c r="Q6" s="54">
        <v>1.0</v>
      </c>
      <c r="R6" s="54">
        <v>1.0</v>
      </c>
      <c r="S6" s="54">
        <v>1.0</v>
      </c>
      <c r="T6" s="54">
        <v>1.0</v>
      </c>
      <c r="U6" s="54">
        <v>1.0</v>
      </c>
      <c r="V6" s="40"/>
      <c r="W6" s="40"/>
      <c r="X6" s="40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52" t="s">
        <v>166</v>
      </c>
      <c r="K7" s="52" t="s">
        <v>166</v>
      </c>
      <c r="L7" s="52" t="s">
        <v>166</v>
      </c>
      <c r="M7" s="54">
        <v>1.0</v>
      </c>
      <c r="N7" s="54">
        <v>1.0</v>
      </c>
      <c r="O7" s="54">
        <v>1.0</v>
      </c>
      <c r="P7" s="54">
        <v>3.0</v>
      </c>
      <c r="Q7" s="54">
        <v>3.0</v>
      </c>
      <c r="R7" s="54">
        <v>3.0</v>
      </c>
      <c r="S7" s="54">
        <v>2.0</v>
      </c>
      <c r="T7" s="54">
        <v>2.0</v>
      </c>
      <c r="U7" s="54">
        <v>2.0</v>
      </c>
      <c r="V7" s="40"/>
      <c r="W7" s="40"/>
      <c r="X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52" t="s">
        <v>166</v>
      </c>
      <c r="K8" s="52" t="s">
        <v>166</v>
      </c>
      <c r="L8" s="52" t="s">
        <v>166</v>
      </c>
      <c r="M8" s="54">
        <v>4.0</v>
      </c>
      <c r="N8" s="54">
        <v>4.0</v>
      </c>
      <c r="O8" s="54">
        <v>2.0</v>
      </c>
      <c r="P8" s="54">
        <v>2.0</v>
      </c>
      <c r="Q8" s="54">
        <v>3.0</v>
      </c>
      <c r="R8" s="54">
        <v>4.0</v>
      </c>
      <c r="S8" s="54">
        <v>3.0</v>
      </c>
      <c r="T8" s="54">
        <v>2.0</v>
      </c>
      <c r="U8" s="54">
        <v>3.0</v>
      </c>
      <c r="V8" s="40"/>
      <c r="W8" s="40"/>
      <c r="X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54">
        <v>1.0</v>
      </c>
      <c r="K9" s="54">
        <v>1.0</v>
      </c>
      <c r="L9" s="54">
        <v>1.0</v>
      </c>
      <c r="M9" s="54">
        <v>4.0</v>
      </c>
      <c r="N9" s="54">
        <v>2.0</v>
      </c>
      <c r="O9" s="54">
        <v>1.0</v>
      </c>
      <c r="P9" s="54">
        <v>3.0</v>
      </c>
      <c r="Q9" s="54">
        <v>3.0</v>
      </c>
      <c r="R9" s="54">
        <v>2.0</v>
      </c>
      <c r="S9" s="54">
        <v>2.0</v>
      </c>
      <c r="T9" s="54">
        <v>3.0</v>
      </c>
      <c r="U9" s="54">
        <v>3.0</v>
      </c>
      <c r="V9" s="40"/>
      <c r="W9" s="40"/>
      <c r="X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52" t="s">
        <v>166</v>
      </c>
      <c r="K10" s="52" t="s">
        <v>166</v>
      </c>
      <c r="L10" s="52" t="s">
        <v>166</v>
      </c>
      <c r="M10" s="54">
        <v>4.0</v>
      </c>
      <c r="N10" s="54">
        <v>5.0</v>
      </c>
      <c r="O10" s="54">
        <v>2.0</v>
      </c>
      <c r="P10" s="54">
        <v>4.0</v>
      </c>
      <c r="Q10" s="54">
        <v>5.0</v>
      </c>
      <c r="R10" s="54">
        <v>3.0</v>
      </c>
      <c r="S10" s="54">
        <v>2.0</v>
      </c>
      <c r="T10" s="54">
        <v>1.0</v>
      </c>
      <c r="U10" s="54">
        <v>5.0</v>
      </c>
      <c r="V10" s="40"/>
      <c r="W10" s="40"/>
      <c r="X10" s="40"/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52" t="s">
        <v>166</v>
      </c>
      <c r="K11" s="52" t="s">
        <v>166</v>
      </c>
      <c r="L11" s="52" t="s">
        <v>166</v>
      </c>
      <c r="M11" s="54">
        <v>4.0</v>
      </c>
      <c r="N11" s="54">
        <v>4.0</v>
      </c>
      <c r="O11" s="54">
        <v>4.0</v>
      </c>
      <c r="P11" s="54">
        <v>2.0</v>
      </c>
      <c r="Q11" s="54">
        <v>3.0</v>
      </c>
      <c r="R11" s="54">
        <v>5.0</v>
      </c>
      <c r="S11" s="54">
        <v>2.0</v>
      </c>
      <c r="T11" s="54">
        <v>2.0</v>
      </c>
      <c r="U11" s="54">
        <v>5.0</v>
      </c>
      <c r="V11" s="40"/>
      <c r="W11" s="40"/>
      <c r="X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52" t="s">
        <v>166</v>
      </c>
      <c r="K12" s="52" t="s">
        <v>166</v>
      </c>
      <c r="L12" s="52" t="s">
        <v>166</v>
      </c>
      <c r="M12" s="54">
        <v>4.0</v>
      </c>
      <c r="N12" s="54">
        <v>4.0</v>
      </c>
      <c r="O12" s="54">
        <v>2.0</v>
      </c>
      <c r="P12" s="54">
        <v>4.0</v>
      </c>
      <c r="Q12" s="54">
        <v>4.0</v>
      </c>
      <c r="R12" s="54">
        <v>2.0</v>
      </c>
      <c r="S12" s="54">
        <v>4.0</v>
      </c>
      <c r="T12" s="54">
        <v>4.0</v>
      </c>
      <c r="U12" s="54">
        <v>4.0</v>
      </c>
      <c r="V12" s="40"/>
      <c r="W12" s="40"/>
      <c r="X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52" t="s">
        <v>166</v>
      </c>
      <c r="K13" s="52" t="s">
        <v>166</v>
      </c>
      <c r="L13" s="52" t="s">
        <v>166</v>
      </c>
      <c r="M13" s="54">
        <v>4.0</v>
      </c>
      <c r="N13" s="54">
        <v>5.0</v>
      </c>
      <c r="O13" s="54">
        <v>3.0</v>
      </c>
      <c r="P13" s="54">
        <v>2.0</v>
      </c>
      <c r="Q13" s="54">
        <v>3.0</v>
      </c>
      <c r="R13" s="54">
        <v>3.0</v>
      </c>
      <c r="S13" s="54">
        <v>3.0</v>
      </c>
      <c r="T13" s="54">
        <v>1.0</v>
      </c>
      <c r="U13" s="54">
        <v>5.0</v>
      </c>
      <c r="V13" s="40"/>
      <c r="W13" s="40"/>
      <c r="X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52" t="s">
        <v>166</v>
      </c>
      <c r="K14" s="52" t="s">
        <v>166</v>
      </c>
      <c r="L14" s="52" t="s">
        <v>166</v>
      </c>
      <c r="M14" s="52" t="s">
        <v>166</v>
      </c>
      <c r="N14" s="52" t="s">
        <v>166</v>
      </c>
      <c r="O14" s="52" t="s">
        <v>166</v>
      </c>
      <c r="P14" s="52" t="s">
        <v>166</v>
      </c>
      <c r="Q14" s="52" t="s">
        <v>166</v>
      </c>
      <c r="R14" s="52" t="s">
        <v>166</v>
      </c>
      <c r="S14" s="52" t="s">
        <v>166</v>
      </c>
      <c r="T14" s="52" t="s">
        <v>166</v>
      </c>
      <c r="U14" s="52" t="s">
        <v>166</v>
      </c>
      <c r="V14" s="40" t="s">
        <v>208</v>
      </c>
      <c r="W14" s="40"/>
      <c r="X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52" t="s">
        <v>166</v>
      </c>
      <c r="K15" s="52" t="s">
        <v>166</v>
      </c>
      <c r="L15" s="52" t="s">
        <v>166</v>
      </c>
      <c r="M15" s="54">
        <v>5.0</v>
      </c>
      <c r="N15" s="54">
        <v>2.0</v>
      </c>
      <c r="O15" s="54">
        <v>1.0</v>
      </c>
      <c r="P15" s="54">
        <v>3.0</v>
      </c>
      <c r="Q15" s="54">
        <v>3.0</v>
      </c>
      <c r="R15" s="54">
        <v>3.0</v>
      </c>
      <c r="S15" s="54">
        <v>2.0</v>
      </c>
      <c r="T15" s="54">
        <v>5.0</v>
      </c>
      <c r="U15" s="54">
        <v>5.0</v>
      </c>
      <c r="V15" s="40"/>
      <c r="W15" s="40"/>
      <c r="X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52" t="s">
        <v>166</v>
      </c>
      <c r="K16" s="52" t="s">
        <v>166</v>
      </c>
      <c r="L16" s="52" t="s">
        <v>166</v>
      </c>
      <c r="M16" s="54">
        <v>4.0</v>
      </c>
      <c r="N16" s="54">
        <v>4.0</v>
      </c>
      <c r="O16" s="54">
        <v>3.0</v>
      </c>
      <c r="P16" s="54">
        <v>3.0</v>
      </c>
      <c r="Q16" s="54">
        <v>3.0</v>
      </c>
      <c r="R16" s="54">
        <v>4.0</v>
      </c>
      <c r="S16" s="54">
        <v>3.0</v>
      </c>
      <c r="T16" s="54">
        <v>3.0</v>
      </c>
      <c r="U16" s="54">
        <v>4.0</v>
      </c>
      <c r="V16" s="40"/>
      <c r="W16" s="40"/>
      <c r="X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52" t="s">
        <v>166</v>
      </c>
      <c r="K17" s="52" t="s">
        <v>166</v>
      </c>
      <c r="L17" s="52" t="s">
        <v>166</v>
      </c>
      <c r="M17" s="54">
        <v>3.0</v>
      </c>
      <c r="N17" s="54">
        <v>3.0</v>
      </c>
      <c r="O17" s="54">
        <v>1.0</v>
      </c>
      <c r="P17" s="54">
        <v>4.0</v>
      </c>
      <c r="Q17" s="54">
        <v>4.0</v>
      </c>
      <c r="R17" s="54">
        <v>2.0</v>
      </c>
      <c r="S17" s="54">
        <v>4.0</v>
      </c>
      <c r="T17" s="54">
        <v>4.0</v>
      </c>
      <c r="U17" s="54">
        <v>2.0</v>
      </c>
      <c r="V17" s="40" t="s">
        <v>215</v>
      </c>
      <c r="W17" s="40"/>
      <c r="X17" s="40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52" t="s">
        <v>166</v>
      </c>
      <c r="K18" s="52" t="s">
        <v>166</v>
      </c>
      <c r="L18" s="52" t="s">
        <v>166</v>
      </c>
      <c r="M18" s="54">
        <v>4.0</v>
      </c>
      <c r="N18" s="54">
        <v>5.0</v>
      </c>
      <c r="O18" s="54">
        <v>3.0</v>
      </c>
      <c r="P18" s="54">
        <v>2.0</v>
      </c>
      <c r="Q18" s="54">
        <v>5.0</v>
      </c>
      <c r="R18" s="54">
        <v>3.0</v>
      </c>
      <c r="S18" s="54">
        <v>2.0</v>
      </c>
      <c r="T18" s="54">
        <v>5.0</v>
      </c>
      <c r="U18" s="54">
        <v>4.0</v>
      </c>
      <c r="V18" s="40" t="s">
        <v>220</v>
      </c>
      <c r="W18" s="40"/>
      <c r="X18" s="40"/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52" t="s">
        <v>166</v>
      </c>
      <c r="K19" s="52" t="s">
        <v>166</v>
      </c>
      <c r="L19" s="52" t="s">
        <v>166</v>
      </c>
      <c r="M19" s="54">
        <v>2.0</v>
      </c>
      <c r="N19" s="54">
        <v>2.0</v>
      </c>
      <c r="O19" s="54">
        <v>1.0</v>
      </c>
      <c r="P19" s="54">
        <v>4.0</v>
      </c>
      <c r="Q19" s="54">
        <v>3.0</v>
      </c>
      <c r="R19" s="54">
        <v>3.0</v>
      </c>
      <c r="S19" s="54">
        <v>3.0</v>
      </c>
      <c r="T19" s="54">
        <v>4.0</v>
      </c>
      <c r="U19" s="54">
        <v>2.0</v>
      </c>
      <c r="V19" s="40"/>
      <c r="W19" s="40"/>
      <c r="X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52" t="s">
        <v>166</v>
      </c>
      <c r="K20" s="54">
        <v>3.0</v>
      </c>
      <c r="L20" s="54">
        <v>1.0</v>
      </c>
      <c r="M20" s="54">
        <v>3.0</v>
      </c>
      <c r="N20" s="54">
        <v>3.0</v>
      </c>
      <c r="O20" s="54">
        <v>2.0</v>
      </c>
      <c r="P20" s="54">
        <v>3.0</v>
      </c>
      <c r="Q20" s="54">
        <v>3.0</v>
      </c>
      <c r="R20" s="54">
        <v>2.0</v>
      </c>
      <c r="S20" s="54">
        <v>3.0</v>
      </c>
      <c r="T20" s="54">
        <v>3.0</v>
      </c>
      <c r="U20" s="54">
        <v>2.0</v>
      </c>
      <c r="V20" s="40"/>
      <c r="W20" s="40"/>
      <c r="X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52" t="s">
        <v>166</v>
      </c>
      <c r="K21" s="52" t="s">
        <v>166</v>
      </c>
      <c r="L21" s="52" t="s">
        <v>166</v>
      </c>
      <c r="M21" s="54">
        <v>3.0</v>
      </c>
      <c r="N21" s="54">
        <v>3.0</v>
      </c>
      <c r="O21" s="54">
        <v>2.0</v>
      </c>
      <c r="P21" s="54">
        <v>2.0</v>
      </c>
      <c r="Q21" s="54">
        <v>2.0</v>
      </c>
      <c r="R21" s="54">
        <v>5.0</v>
      </c>
      <c r="S21" s="54">
        <v>2.0</v>
      </c>
      <c r="T21" s="54">
        <v>2.0</v>
      </c>
      <c r="U21" s="54">
        <v>5.0</v>
      </c>
      <c r="V21" s="40"/>
      <c r="W21" s="40"/>
      <c r="X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52" t="s">
        <v>166</v>
      </c>
      <c r="K22" s="52" t="s">
        <v>166</v>
      </c>
      <c r="L22" s="52" t="s">
        <v>166</v>
      </c>
      <c r="M22" s="54">
        <v>5.0</v>
      </c>
      <c r="N22" s="54">
        <v>5.0</v>
      </c>
      <c r="O22" s="54">
        <v>3.0</v>
      </c>
      <c r="P22" s="54">
        <v>5.0</v>
      </c>
      <c r="Q22" s="54">
        <v>5.0</v>
      </c>
      <c r="R22" s="54">
        <v>5.0</v>
      </c>
      <c r="S22" s="54">
        <v>4.0</v>
      </c>
      <c r="T22" s="54">
        <v>4.0</v>
      </c>
      <c r="U22" s="54">
        <v>5.0</v>
      </c>
      <c r="V22" s="40"/>
      <c r="W22" s="40"/>
      <c r="X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54">
        <v>2.0</v>
      </c>
      <c r="K23" s="54">
        <v>1.0</v>
      </c>
      <c r="L23" s="54">
        <v>1.0</v>
      </c>
      <c r="M23" s="54">
        <v>2.0</v>
      </c>
      <c r="N23" s="54">
        <v>1.0</v>
      </c>
      <c r="O23" s="54">
        <v>1.0</v>
      </c>
      <c r="P23" s="54">
        <v>5.0</v>
      </c>
      <c r="Q23" s="54">
        <v>5.0</v>
      </c>
      <c r="R23" s="54">
        <v>4.0</v>
      </c>
      <c r="S23" s="54">
        <v>3.0</v>
      </c>
      <c r="T23" s="54">
        <v>3.0</v>
      </c>
      <c r="U23" s="54">
        <v>3.0</v>
      </c>
      <c r="V23" s="40" t="s">
        <v>233</v>
      </c>
      <c r="W23" s="40"/>
      <c r="X23" s="40"/>
    </row>
    <row r="24" ht="15.75" customHeight="1">
      <c r="A24" s="57"/>
      <c r="B24" s="58"/>
      <c r="C24" s="58"/>
      <c r="D24" s="58"/>
      <c r="E24" s="59"/>
      <c r="F24" s="59"/>
      <c r="G24" s="58"/>
      <c r="H24" s="58"/>
      <c r="I24" s="60" t="s">
        <v>250</v>
      </c>
      <c r="J24" s="61">
        <f t="shared" ref="J24:U24" si="1">AVERAGE(J2:J23)</f>
        <v>1.333333333</v>
      </c>
      <c r="K24" s="61">
        <f t="shared" si="1"/>
        <v>1.5</v>
      </c>
      <c r="L24" s="61">
        <f t="shared" si="1"/>
        <v>1</v>
      </c>
      <c r="M24" s="61">
        <f t="shared" si="1"/>
        <v>3.3</v>
      </c>
      <c r="N24" s="61">
        <f t="shared" si="1"/>
        <v>3</v>
      </c>
      <c r="O24" s="61">
        <f t="shared" si="1"/>
        <v>1.95</v>
      </c>
      <c r="P24" s="61">
        <f t="shared" si="1"/>
        <v>3.047619048</v>
      </c>
      <c r="Q24" s="61">
        <f t="shared" si="1"/>
        <v>3.476190476</v>
      </c>
      <c r="R24" s="61">
        <f t="shared" si="1"/>
        <v>3.142857143</v>
      </c>
      <c r="S24" s="61">
        <f t="shared" si="1"/>
        <v>2.571428571</v>
      </c>
      <c r="T24" s="61">
        <f t="shared" si="1"/>
        <v>2.857142857</v>
      </c>
      <c r="U24" s="61">
        <f t="shared" si="1"/>
        <v>3.333333333</v>
      </c>
      <c r="V24" s="63"/>
      <c r="W24" s="63"/>
      <c r="X24" s="63"/>
    </row>
    <row r="25" ht="15.75" customHeight="1">
      <c r="A25" s="57"/>
      <c r="B25" s="58"/>
      <c r="C25" s="58"/>
      <c r="D25" s="58"/>
      <c r="E25" s="59"/>
      <c r="F25" s="59"/>
      <c r="G25" s="58"/>
      <c r="H25" s="58"/>
      <c r="I25" s="64" t="s">
        <v>251</v>
      </c>
      <c r="J25" s="65">
        <f t="shared" ref="J25:U25" si="2">_xlfn.STDEV.S(J2:J23)</f>
        <v>0.5773502692</v>
      </c>
      <c r="K25" s="65">
        <f t="shared" si="2"/>
        <v>1</v>
      </c>
      <c r="L25" s="65">
        <f t="shared" si="2"/>
        <v>0</v>
      </c>
      <c r="M25" s="65">
        <f t="shared" si="2"/>
        <v>1.174285897</v>
      </c>
      <c r="N25" s="65">
        <f t="shared" si="2"/>
        <v>1.414213562</v>
      </c>
      <c r="O25" s="65">
        <f t="shared" si="2"/>
        <v>0.9445132414</v>
      </c>
      <c r="P25" s="65">
        <f t="shared" si="2"/>
        <v>1.07126983</v>
      </c>
      <c r="Q25" s="65">
        <f t="shared" si="2"/>
        <v>1.030487633</v>
      </c>
      <c r="R25" s="65">
        <f t="shared" si="2"/>
        <v>1.195228609</v>
      </c>
      <c r="S25" s="65">
        <f t="shared" si="2"/>
        <v>0.8701395619</v>
      </c>
      <c r="T25" s="65">
        <f t="shared" si="2"/>
        <v>1.352246808</v>
      </c>
      <c r="U25" s="65">
        <f t="shared" si="2"/>
        <v>1.390443574</v>
      </c>
      <c r="V25" s="63"/>
      <c r="W25" s="63"/>
      <c r="X25" s="63"/>
    </row>
    <row r="26" ht="15.75" customHeight="1">
      <c r="A26" s="57"/>
      <c r="B26" s="58"/>
      <c r="C26" s="58"/>
      <c r="D26" s="58"/>
      <c r="E26" s="59"/>
      <c r="F26" s="59"/>
      <c r="G26" s="58"/>
      <c r="H26" s="58"/>
      <c r="I26" s="67"/>
      <c r="K26" s="69" t="s">
        <v>83</v>
      </c>
      <c r="L26" s="69" t="s">
        <v>84</v>
      </c>
      <c r="M26" s="69" t="s">
        <v>85</v>
      </c>
      <c r="N26" s="69" t="s">
        <v>86</v>
      </c>
      <c r="P26" s="69"/>
      <c r="Q26" s="69"/>
      <c r="R26" s="69"/>
      <c r="S26" s="69"/>
      <c r="U26" s="69"/>
      <c r="V26" s="69"/>
      <c r="W26" s="69"/>
      <c r="X26" s="69"/>
    </row>
    <row r="27" ht="15.75" customHeight="1">
      <c r="A27" s="57"/>
      <c r="B27" s="58"/>
      <c r="C27" s="58"/>
      <c r="D27" s="58"/>
      <c r="E27" s="59"/>
      <c r="F27" s="59"/>
      <c r="G27" s="58"/>
      <c r="H27" s="58"/>
      <c r="I27" s="72" t="s">
        <v>252</v>
      </c>
      <c r="J27" s="28" t="s">
        <v>253</v>
      </c>
      <c r="K27" s="73">
        <f>J24</f>
        <v>1.333333333</v>
      </c>
      <c r="L27" s="73">
        <f>M24</f>
        <v>3.3</v>
      </c>
      <c r="M27" s="73">
        <f>P24</f>
        <v>3.047619048</v>
      </c>
      <c r="N27" s="73">
        <f>S24</f>
        <v>2.571428571</v>
      </c>
      <c r="O27" s="28" t="s">
        <v>14</v>
      </c>
      <c r="P27" s="73">
        <f>K24</f>
        <v>1.5</v>
      </c>
      <c r="Q27" s="73">
        <f>N24</f>
        <v>3</v>
      </c>
      <c r="R27" s="73">
        <f>Q24</f>
        <v>3.476190476</v>
      </c>
      <c r="S27" s="73">
        <f>T24</f>
        <v>2.857142857</v>
      </c>
      <c r="T27" s="28" t="s">
        <v>19</v>
      </c>
      <c r="U27" s="73">
        <f>L24</f>
        <v>1</v>
      </c>
      <c r="V27" s="76">
        <f>O24</f>
        <v>1.95</v>
      </c>
      <c r="W27" s="76">
        <f>R24</f>
        <v>3.142857143</v>
      </c>
      <c r="X27" s="76">
        <f>U24</f>
        <v>3.333333333</v>
      </c>
    </row>
    <row r="28" ht="15.75" customHeight="1">
      <c r="A28" s="57"/>
      <c r="B28" s="58"/>
      <c r="C28" s="58"/>
      <c r="D28" s="58"/>
      <c r="E28" s="59"/>
      <c r="F28" s="59"/>
      <c r="G28" s="58"/>
      <c r="H28" s="58"/>
      <c r="I28" s="98"/>
      <c r="J28" s="99" t="s">
        <v>237</v>
      </c>
      <c r="K28" s="99" t="s">
        <v>238</v>
      </c>
      <c r="L28" s="99" t="s">
        <v>239</v>
      </c>
      <c r="M28" s="99" t="s">
        <v>240</v>
      </c>
      <c r="N28" s="99" t="s">
        <v>241</v>
      </c>
      <c r="O28" s="99" t="s">
        <v>242</v>
      </c>
      <c r="P28" s="99" t="s">
        <v>243</v>
      </c>
      <c r="Q28" s="99" t="s">
        <v>244</v>
      </c>
      <c r="R28" s="99" t="s">
        <v>245</v>
      </c>
      <c r="S28" s="99" t="s">
        <v>246</v>
      </c>
      <c r="T28" s="99" t="s">
        <v>247</v>
      </c>
      <c r="U28" s="99" t="s">
        <v>248</v>
      </c>
      <c r="V28" s="63"/>
      <c r="W28" s="63"/>
      <c r="X28" s="63"/>
    </row>
    <row r="29" ht="15.75" customHeight="1">
      <c r="A29" s="57"/>
      <c r="B29" s="58"/>
      <c r="C29" s="58"/>
      <c r="D29" s="58"/>
      <c r="E29" s="59"/>
      <c r="F29" s="59"/>
      <c r="G29" s="58"/>
      <c r="H29" s="58"/>
      <c r="I29" s="81" t="s">
        <v>254</v>
      </c>
      <c r="J29" s="83">
        <f t="shared" ref="J29:U29" si="3">MIN(J3:J24)</f>
        <v>1</v>
      </c>
      <c r="K29" s="83">
        <f t="shared" si="3"/>
        <v>1</v>
      </c>
      <c r="L29" s="83">
        <f t="shared" si="3"/>
        <v>1</v>
      </c>
      <c r="M29" s="83">
        <f t="shared" si="3"/>
        <v>1</v>
      </c>
      <c r="N29" s="83">
        <f t="shared" si="3"/>
        <v>1</v>
      </c>
      <c r="O29" s="83">
        <f t="shared" si="3"/>
        <v>1</v>
      </c>
      <c r="P29" s="83">
        <f t="shared" si="3"/>
        <v>1</v>
      </c>
      <c r="Q29" s="83">
        <f t="shared" si="3"/>
        <v>1</v>
      </c>
      <c r="R29" s="83">
        <f t="shared" si="3"/>
        <v>1</v>
      </c>
      <c r="S29" s="83">
        <f t="shared" si="3"/>
        <v>1</v>
      </c>
      <c r="T29" s="83">
        <f t="shared" si="3"/>
        <v>1</v>
      </c>
      <c r="U29" s="83">
        <f t="shared" si="3"/>
        <v>1</v>
      </c>
      <c r="V29" s="63"/>
      <c r="W29" s="63"/>
      <c r="X29" s="63"/>
    </row>
    <row r="30" ht="15.75" customHeight="1">
      <c r="A30" s="57"/>
      <c r="B30" s="58"/>
      <c r="C30" s="58"/>
      <c r="D30" s="58"/>
      <c r="E30" s="59"/>
      <c r="F30" s="59"/>
      <c r="G30" s="58"/>
      <c r="H30" s="58"/>
      <c r="I30" s="81" t="s">
        <v>255</v>
      </c>
      <c r="J30" s="84">
        <f t="shared" ref="J30:U30" si="4">QUARTILE(J3:J24,1)</f>
        <v>1</v>
      </c>
      <c r="K30" s="84">
        <f t="shared" si="4"/>
        <v>1</v>
      </c>
      <c r="L30" s="84">
        <f t="shared" si="4"/>
        <v>1</v>
      </c>
      <c r="M30" s="84">
        <f t="shared" si="4"/>
        <v>3</v>
      </c>
      <c r="N30" s="84">
        <f t="shared" si="4"/>
        <v>2</v>
      </c>
      <c r="O30" s="84">
        <f t="shared" si="4"/>
        <v>1</v>
      </c>
      <c r="P30" s="84">
        <f t="shared" si="4"/>
        <v>2</v>
      </c>
      <c r="Q30" s="84">
        <f t="shared" si="4"/>
        <v>3</v>
      </c>
      <c r="R30" s="84">
        <f t="shared" si="4"/>
        <v>3</v>
      </c>
      <c r="S30" s="84">
        <f t="shared" si="4"/>
        <v>2</v>
      </c>
      <c r="T30" s="84">
        <f t="shared" si="4"/>
        <v>2</v>
      </c>
      <c r="U30" s="84">
        <f t="shared" si="4"/>
        <v>2</v>
      </c>
      <c r="V30" s="63"/>
      <c r="W30" s="63"/>
      <c r="X30" s="63"/>
    </row>
    <row r="31" ht="15.75" customHeight="1">
      <c r="A31" s="57"/>
      <c r="B31" s="58"/>
      <c r="C31" s="58"/>
      <c r="D31" s="58"/>
      <c r="E31" s="59"/>
      <c r="F31" s="59"/>
      <c r="G31" s="58"/>
      <c r="H31" s="58"/>
      <c r="I31" s="81" t="s">
        <v>256</v>
      </c>
      <c r="J31" s="85">
        <f t="shared" ref="J31:U31" si="5">MEDIAN(J3:J24)</f>
        <v>1.166666667</v>
      </c>
      <c r="K31" s="85">
        <f t="shared" si="5"/>
        <v>1</v>
      </c>
      <c r="L31" s="85">
        <f t="shared" si="5"/>
        <v>1</v>
      </c>
      <c r="M31" s="85">
        <f t="shared" si="5"/>
        <v>4</v>
      </c>
      <c r="N31" s="85">
        <f t="shared" si="5"/>
        <v>3</v>
      </c>
      <c r="O31" s="85">
        <f t="shared" si="5"/>
        <v>2</v>
      </c>
      <c r="P31" s="85">
        <f t="shared" si="5"/>
        <v>3</v>
      </c>
      <c r="Q31" s="85">
        <f t="shared" si="5"/>
        <v>3</v>
      </c>
      <c r="R31" s="85">
        <f t="shared" si="5"/>
        <v>3</v>
      </c>
      <c r="S31" s="85">
        <f t="shared" si="5"/>
        <v>3</v>
      </c>
      <c r="T31" s="85">
        <f t="shared" si="5"/>
        <v>3</v>
      </c>
      <c r="U31" s="85">
        <f t="shared" si="5"/>
        <v>3.333333333</v>
      </c>
      <c r="V31" s="63"/>
      <c r="W31" s="63"/>
      <c r="X31" s="63"/>
    </row>
    <row r="32" ht="15.75" customHeight="1">
      <c r="A32" s="57"/>
      <c r="B32" s="58"/>
      <c r="C32" s="58"/>
      <c r="D32" s="58"/>
      <c r="E32" s="59"/>
      <c r="F32" s="59"/>
      <c r="G32" s="58"/>
      <c r="H32" s="58"/>
      <c r="I32" s="81" t="s">
        <v>257</v>
      </c>
      <c r="J32" s="84">
        <f t="shared" ref="J32:U32" si="6">QUARTILE(J3:J24,3)</f>
        <v>1.5</v>
      </c>
      <c r="K32" s="84">
        <f t="shared" si="6"/>
        <v>1.5</v>
      </c>
      <c r="L32" s="84">
        <f t="shared" si="6"/>
        <v>1</v>
      </c>
      <c r="M32" s="84">
        <f t="shared" si="6"/>
        <v>4</v>
      </c>
      <c r="N32" s="84">
        <f t="shared" si="6"/>
        <v>4</v>
      </c>
      <c r="O32" s="84">
        <f t="shared" si="6"/>
        <v>3</v>
      </c>
      <c r="P32" s="84">
        <f t="shared" si="6"/>
        <v>4</v>
      </c>
      <c r="Q32" s="84">
        <f t="shared" si="6"/>
        <v>4</v>
      </c>
      <c r="R32" s="84">
        <f t="shared" si="6"/>
        <v>4</v>
      </c>
      <c r="S32" s="84">
        <f t="shared" si="6"/>
        <v>3</v>
      </c>
      <c r="T32" s="84">
        <f t="shared" si="6"/>
        <v>4</v>
      </c>
      <c r="U32" s="84">
        <f t="shared" si="6"/>
        <v>5</v>
      </c>
      <c r="V32" s="63"/>
      <c r="W32" s="63"/>
      <c r="X32" s="63"/>
    </row>
    <row r="33" ht="15.75" customHeight="1">
      <c r="A33" s="57"/>
      <c r="B33" s="58"/>
      <c r="C33" s="58"/>
      <c r="D33" s="58"/>
      <c r="E33" s="59"/>
      <c r="F33" s="59"/>
      <c r="G33" s="58"/>
      <c r="H33" s="58"/>
      <c r="I33" s="81" t="s">
        <v>258</v>
      </c>
      <c r="J33" s="83">
        <f t="shared" ref="J33:U33" si="7">MAX(J3:J24)</f>
        <v>2</v>
      </c>
      <c r="K33" s="83">
        <f t="shared" si="7"/>
        <v>3</v>
      </c>
      <c r="L33" s="83">
        <f t="shared" si="7"/>
        <v>1</v>
      </c>
      <c r="M33" s="83">
        <f t="shared" si="7"/>
        <v>5</v>
      </c>
      <c r="N33" s="83">
        <f t="shared" si="7"/>
        <v>5</v>
      </c>
      <c r="O33" s="83">
        <f t="shared" si="7"/>
        <v>4</v>
      </c>
      <c r="P33" s="83">
        <f t="shared" si="7"/>
        <v>5</v>
      </c>
      <c r="Q33" s="83">
        <f t="shared" si="7"/>
        <v>5</v>
      </c>
      <c r="R33" s="83">
        <f t="shared" si="7"/>
        <v>5</v>
      </c>
      <c r="S33" s="83">
        <f t="shared" si="7"/>
        <v>4</v>
      </c>
      <c r="T33" s="83">
        <f t="shared" si="7"/>
        <v>5</v>
      </c>
      <c r="U33" s="83">
        <f t="shared" si="7"/>
        <v>5</v>
      </c>
      <c r="V33" s="63"/>
      <c r="W33" s="63"/>
      <c r="X33" s="63"/>
    </row>
    <row r="34" ht="15.75" customHeight="1">
      <c r="V34" s="45"/>
      <c r="W34" s="45"/>
      <c r="X34" s="45"/>
    </row>
    <row r="35" ht="15.75" customHeight="1">
      <c r="V35" s="45"/>
      <c r="W35" s="45"/>
      <c r="X35" s="45"/>
    </row>
    <row r="36" ht="15.75" customHeight="1">
      <c r="I36" s="41"/>
      <c r="J36" s="86" t="s">
        <v>83</v>
      </c>
      <c r="M36" s="88" t="s">
        <v>84</v>
      </c>
      <c r="P36" s="88" t="s">
        <v>85</v>
      </c>
      <c r="S36" s="88" t="s">
        <v>86</v>
      </c>
      <c r="V36" s="45"/>
      <c r="W36" s="45"/>
      <c r="X36" s="45"/>
    </row>
    <row r="37" ht="15.75" customHeight="1">
      <c r="I37" s="89" t="s">
        <v>259</v>
      </c>
      <c r="J37" s="90" t="s">
        <v>260</v>
      </c>
      <c r="K37" s="90" t="s">
        <v>261</v>
      </c>
      <c r="L37" s="90" t="s">
        <v>262</v>
      </c>
      <c r="M37" s="90" t="s">
        <v>263</v>
      </c>
      <c r="N37" s="90" t="s">
        <v>264</v>
      </c>
      <c r="O37" s="90" t="s">
        <v>265</v>
      </c>
      <c r="P37" s="90" t="s">
        <v>266</v>
      </c>
      <c r="Q37" s="90" t="s">
        <v>267</v>
      </c>
      <c r="R37" s="90" t="s">
        <v>268</v>
      </c>
      <c r="S37" s="90" t="s">
        <v>269</v>
      </c>
      <c r="T37" s="90" t="s">
        <v>270</v>
      </c>
      <c r="U37" s="90" t="s">
        <v>271</v>
      </c>
      <c r="V37" s="45"/>
      <c r="W37" s="45"/>
      <c r="X37" s="45"/>
    </row>
    <row r="38" ht="15.75" customHeight="1">
      <c r="I38" s="92" t="s">
        <v>166</v>
      </c>
      <c r="J38" s="100">
        <f>COUNTIF(J2:J23,I38)</f>
        <v>19</v>
      </c>
      <c r="K38" s="100">
        <f t="shared" ref="K38:U38" si="8">COUNTIF(K2:K23,"Not applicable")</f>
        <v>18</v>
      </c>
      <c r="L38" s="100">
        <f t="shared" si="8"/>
        <v>18</v>
      </c>
      <c r="M38" s="34">
        <f t="shared" si="8"/>
        <v>2</v>
      </c>
      <c r="N38" s="34">
        <f t="shared" si="8"/>
        <v>2</v>
      </c>
      <c r="O38" s="34">
        <f t="shared" si="8"/>
        <v>2</v>
      </c>
      <c r="P38" s="34">
        <f t="shared" si="8"/>
        <v>1</v>
      </c>
      <c r="Q38" s="34">
        <f t="shared" si="8"/>
        <v>1</v>
      </c>
      <c r="R38" s="34">
        <f t="shared" si="8"/>
        <v>1</v>
      </c>
      <c r="S38" s="34">
        <f t="shared" si="8"/>
        <v>1</v>
      </c>
      <c r="T38" s="34">
        <f t="shared" si="8"/>
        <v>1</v>
      </c>
      <c r="U38" s="34">
        <f t="shared" si="8"/>
        <v>1</v>
      </c>
      <c r="V38" s="45"/>
      <c r="W38" s="45"/>
      <c r="X38" s="45"/>
    </row>
    <row r="39" ht="15.75" customHeight="1">
      <c r="I39" s="95">
        <v>1.0</v>
      </c>
      <c r="J39" s="34">
        <f t="shared" ref="J39:U39" si="9">COUNTIF(J2:J23,"1")</f>
        <v>2</v>
      </c>
      <c r="K39" s="34">
        <f t="shared" si="9"/>
        <v>3</v>
      </c>
      <c r="L39" s="34">
        <f t="shared" si="9"/>
        <v>4</v>
      </c>
      <c r="M39" s="34">
        <f t="shared" si="9"/>
        <v>2</v>
      </c>
      <c r="N39" s="34">
        <f t="shared" si="9"/>
        <v>3</v>
      </c>
      <c r="O39" s="100">
        <f t="shared" si="9"/>
        <v>8</v>
      </c>
      <c r="P39" s="34">
        <f t="shared" si="9"/>
        <v>1</v>
      </c>
      <c r="Q39" s="34">
        <f t="shared" si="9"/>
        <v>1</v>
      </c>
      <c r="R39" s="34">
        <f t="shared" si="9"/>
        <v>2</v>
      </c>
      <c r="S39" s="34">
        <f t="shared" si="9"/>
        <v>2</v>
      </c>
      <c r="T39" s="34">
        <f t="shared" si="9"/>
        <v>4</v>
      </c>
      <c r="U39" s="34">
        <f t="shared" si="9"/>
        <v>2</v>
      </c>
      <c r="V39" s="45"/>
      <c r="W39" s="45"/>
      <c r="X39" s="45"/>
    </row>
    <row r="40" ht="15.75" customHeight="1">
      <c r="I40" s="95">
        <v>2.0</v>
      </c>
      <c r="J40" s="34">
        <f t="shared" ref="J40:U40" si="10">COUNTIF(J2:J23,"2")</f>
        <v>1</v>
      </c>
      <c r="K40" s="34">
        <f t="shared" si="10"/>
        <v>0</v>
      </c>
      <c r="L40" s="34">
        <f t="shared" si="10"/>
        <v>0</v>
      </c>
      <c r="M40" s="34">
        <f t="shared" si="10"/>
        <v>3</v>
      </c>
      <c r="N40" s="100">
        <f t="shared" si="10"/>
        <v>6</v>
      </c>
      <c r="O40" s="34">
        <f t="shared" si="10"/>
        <v>6</v>
      </c>
      <c r="P40" s="34">
        <f t="shared" si="10"/>
        <v>6</v>
      </c>
      <c r="Q40" s="34">
        <f t="shared" si="10"/>
        <v>1</v>
      </c>
      <c r="R40" s="34">
        <f t="shared" si="10"/>
        <v>4</v>
      </c>
      <c r="S40" s="100">
        <f t="shared" si="10"/>
        <v>8</v>
      </c>
      <c r="T40" s="100">
        <f t="shared" si="10"/>
        <v>5</v>
      </c>
      <c r="U40" s="34">
        <f t="shared" si="10"/>
        <v>5</v>
      </c>
      <c r="V40" s="45"/>
      <c r="W40" s="45"/>
      <c r="X40" s="45"/>
    </row>
    <row r="41" ht="15.75" customHeight="1">
      <c r="I41" s="95">
        <v>3.0</v>
      </c>
      <c r="J41" s="34">
        <f t="shared" ref="J41:U41" si="11">COUNTIF(J2:J23,"3")</f>
        <v>0</v>
      </c>
      <c r="K41" s="34">
        <f t="shared" si="11"/>
        <v>1</v>
      </c>
      <c r="L41" s="34">
        <f t="shared" si="11"/>
        <v>0</v>
      </c>
      <c r="M41" s="34">
        <f t="shared" si="11"/>
        <v>4</v>
      </c>
      <c r="N41" s="34">
        <f t="shared" si="11"/>
        <v>3</v>
      </c>
      <c r="O41" s="34">
        <f t="shared" si="11"/>
        <v>5</v>
      </c>
      <c r="P41" s="100">
        <f t="shared" si="11"/>
        <v>7</v>
      </c>
      <c r="Q41" s="100">
        <f t="shared" si="11"/>
        <v>10</v>
      </c>
      <c r="R41" s="100">
        <f t="shared" si="11"/>
        <v>7</v>
      </c>
      <c r="S41" s="100">
        <f t="shared" si="11"/>
        <v>8</v>
      </c>
      <c r="T41" s="100">
        <f t="shared" si="11"/>
        <v>5</v>
      </c>
      <c r="U41" s="34">
        <f t="shared" si="11"/>
        <v>4</v>
      </c>
      <c r="V41" s="45"/>
      <c r="W41" s="45"/>
      <c r="X41" s="45"/>
    </row>
    <row r="42" ht="15.75" customHeight="1">
      <c r="I42" s="95">
        <v>4.0</v>
      </c>
      <c r="J42" s="34">
        <f t="shared" ref="J42:U42" si="12">COUNTIF(J2:J23,"4")</f>
        <v>0</v>
      </c>
      <c r="K42" s="34">
        <f t="shared" si="12"/>
        <v>0</v>
      </c>
      <c r="L42" s="34">
        <f t="shared" si="12"/>
        <v>0</v>
      </c>
      <c r="M42" s="100">
        <f t="shared" si="12"/>
        <v>9</v>
      </c>
      <c r="N42" s="34">
        <f t="shared" si="12"/>
        <v>4</v>
      </c>
      <c r="O42" s="34">
        <f t="shared" si="12"/>
        <v>1</v>
      </c>
      <c r="P42" s="34">
        <f t="shared" si="12"/>
        <v>5</v>
      </c>
      <c r="Q42" s="34">
        <f t="shared" si="12"/>
        <v>5</v>
      </c>
      <c r="R42" s="34">
        <f t="shared" si="12"/>
        <v>5</v>
      </c>
      <c r="S42" s="34">
        <f t="shared" si="12"/>
        <v>3</v>
      </c>
      <c r="T42" s="34">
        <f t="shared" si="12"/>
        <v>4</v>
      </c>
      <c r="U42" s="34">
        <f t="shared" si="12"/>
        <v>4</v>
      </c>
      <c r="V42" s="45"/>
      <c r="W42" s="45"/>
      <c r="X42" s="45"/>
    </row>
    <row r="43" ht="15.75" customHeight="1">
      <c r="I43" s="95">
        <v>5.0</v>
      </c>
      <c r="J43" s="34">
        <f t="shared" ref="J43:U43" si="13">COUNTIF(J2:J23,"5")</f>
        <v>0</v>
      </c>
      <c r="K43" s="34">
        <f t="shared" si="13"/>
        <v>0</v>
      </c>
      <c r="L43" s="34">
        <f t="shared" si="13"/>
        <v>0</v>
      </c>
      <c r="M43" s="34">
        <f t="shared" si="13"/>
        <v>2</v>
      </c>
      <c r="N43" s="34">
        <f t="shared" si="13"/>
        <v>4</v>
      </c>
      <c r="O43" s="34">
        <f t="shared" si="13"/>
        <v>0</v>
      </c>
      <c r="P43" s="34">
        <f t="shared" si="13"/>
        <v>2</v>
      </c>
      <c r="Q43" s="34">
        <f t="shared" si="13"/>
        <v>4</v>
      </c>
      <c r="R43" s="34">
        <f t="shared" si="13"/>
        <v>3</v>
      </c>
      <c r="S43" s="34">
        <f t="shared" si="13"/>
        <v>0</v>
      </c>
      <c r="T43" s="34">
        <f t="shared" si="13"/>
        <v>3</v>
      </c>
      <c r="U43" s="100">
        <f t="shared" si="13"/>
        <v>6</v>
      </c>
      <c r="V43" s="45"/>
      <c r="W43" s="45"/>
      <c r="X43" s="45"/>
    </row>
    <row r="44" ht="15.75" customHeight="1">
      <c r="V44" s="45"/>
      <c r="W44" s="45"/>
      <c r="X44" s="45"/>
    </row>
    <row r="45" ht="15.75" customHeight="1">
      <c r="V45" s="45"/>
      <c r="W45" s="45"/>
      <c r="X45" s="45"/>
    </row>
    <row r="46" ht="15.75" customHeight="1">
      <c r="V46" s="45"/>
      <c r="W46" s="45"/>
      <c r="X46" s="45"/>
    </row>
    <row r="47" ht="15.75" customHeight="1">
      <c r="V47" s="45"/>
      <c r="W47" s="45"/>
      <c r="X47" s="45"/>
    </row>
    <row r="48" ht="15.75" customHeight="1">
      <c r="V48" s="45"/>
      <c r="W48" s="45"/>
      <c r="X48" s="45"/>
    </row>
    <row r="49" ht="15.75" customHeight="1">
      <c r="V49" s="45"/>
      <c r="W49" s="45"/>
      <c r="X49" s="45"/>
    </row>
    <row r="50" ht="15.75" customHeight="1">
      <c r="V50" s="45"/>
      <c r="W50" s="45"/>
      <c r="X50" s="45"/>
    </row>
    <row r="51" ht="15.75" customHeight="1">
      <c r="V51" s="45"/>
      <c r="W51" s="45"/>
      <c r="X51" s="45"/>
    </row>
    <row r="52" ht="15.75" customHeight="1">
      <c r="V52" s="45"/>
      <c r="W52" s="45"/>
      <c r="X52" s="45"/>
    </row>
    <row r="53" ht="15.75" customHeight="1">
      <c r="V53" s="45"/>
      <c r="W53" s="45"/>
      <c r="X53" s="45"/>
    </row>
    <row r="54" ht="15.75" customHeight="1">
      <c r="V54" s="45"/>
      <c r="W54" s="45"/>
      <c r="X54" s="45"/>
    </row>
    <row r="55" ht="15.75" customHeight="1">
      <c r="V55" s="45"/>
      <c r="W55" s="45"/>
      <c r="X55" s="45"/>
    </row>
    <row r="56" ht="15.75" customHeight="1">
      <c r="V56" s="45"/>
      <c r="W56" s="45"/>
      <c r="X56" s="45"/>
    </row>
    <row r="57" ht="15.75" customHeight="1">
      <c r="V57" s="45"/>
      <c r="W57" s="45"/>
      <c r="X57" s="45"/>
    </row>
    <row r="58" ht="15.75" customHeight="1">
      <c r="V58" s="45"/>
      <c r="W58" s="45"/>
      <c r="X58" s="45"/>
    </row>
    <row r="59" ht="15.75" customHeight="1">
      <c r="V59" s="45"/>
      <c r="W59" s="45"/>
      <c r="X59" s="45"/>
    </row>
    <row r="60" ht="15.75" customHeight="1">
      <c r="V60" s="45"/>
      <c r="W60" s="45"/>
      <c r="X60" s="45"/>
    </row>
    <row r="61" ht="15.75" customHeight="1">
      <c r="V61" s="45"/>
      <c r="W61" s="45"/>
      <c r="X61" s="45"/>
    </row>
    <row r="62" ht="15.75" customHeight="1">
      <c r="V62" s="45"/>
      <c r="W62" s="45"/>
      <c r="X62" s="45"/>
    </row>
    <row r="63" ht="15.75" customHeight="1">
      <c r="V63" s="45"/>
      <c r="W63" s="45"/>
      <c r="X63" s="45"/>
    </row>
    <row r="64" ht="15.75" customHeight="1">
      <c r="V64" s="45"/>
      <c r="W64" s="45"/>
      <c r="X64" s="45"/>
    </row>
    <row r="65" ht="15.75" customHeight="1">
      <c r="V65" s="45"/>
      <c r="W65" s="45"/>
      <c r="X65" s="45"/>
    </row>
    <row r="66" ht="15.75" customHeight="1">
      <c r="V66" s="45"/>
      <c r="W66" s="45"/>
      <c r="X66" s="45"/>
    </row>
    <row r="67" ht="15.75" customHeight="1">
      <c r="V67" s="45"/>
      <c r="W67" s="45"/>
      <c r="X67" s="45"/>
    </row>
    <row r="68" ht="15.75" customHeight="1">
      <c r="V68" s="45"/>
      <c r="W68" s="45"/>
      <c r="X68" s="45"/>
    </row>
    <row r="69" ht="15.75" customHeight="1">
      <c r="V69" s="45"/>
      <c r="W69" s="45"/>
      <c r="X69" s="45"/>
    </row>
    <row r="70" ht="15.75" customHeight="1">
      <c r="V70" s="45"/>
      <c r="W70" s="45"/>
      <c r="X70" s="45"/>
    </row>
    <row r="71" ht="15.75" customHeight="1">
      <c r="V71" s="45"/>
      <c r="W71" s="45"/>
      <c r="X71" s="45"/>
    </row>
    <row r="72" ht="15.75" customHeight="1">
      <c r="V72" s="45"/>
      <c r="W72" s="45"/>
      <c r="X72" s="45"/>
    </row>
    <row r="73" ht="15.75" customHeight="1">
      <c r="V73" s="45"/>
      <c r="W73" s="45"/>
      <c r="X73" s="45"/>
    </row>
    <row r="74" ht="15.75" customHeight="1">
      <c r="V74" s="45"/>
      <c r="W74" s="45"/>
      <c r="X74" s="45"/>
    </row>
    <row r="75" ht="15.75" customHeight="1">
      <c r="V75" s="45"/>
      <c r="W75" s="45"/>
      <c r="X75" s="45"/>
    </row>
    <row r="76" ht="15.75" customHeight="1">
      <c r="V76" s="45"/>
      <c r="W76" s="45"/>
      <c r="X76" s="45"/>
    </row>
    <row r="77" ht="15.75" customHeight="1">
      <c r="V77" s="45"/>
      <c r="W77" s="45"/>
      <c r="X77" s="45"/>
    </row>
    <row r="78" ht="15.75" customHeight="1">
      <c r="V78" s="45"/>
      <c r="W78" s="45"/>
      <c r="X78" s="45"/>
    </row>
    <row r="79" ht="15.75" customHeight="1">
      <c r="V79" s="45"/>
      <c r="W79" s="45"/>
      <c r="X79" s="45"/>
    </row>
    <row r="80" ht="15.75" customHeight="1">
      <c r="V80" s="45"/>
      <c r="W80" s="45"/>
      <c r="X80" s="45"/>
    </row>
    <row r="81" ht="15.75" customHeight="1">
      <c r="V81" s="45"/>
      <c r="W81" s="45"/>
      <c r="X81" s="45"/>
    </row>
    <row r="82" ht="15.75" customHeight="1">
      <c r="V82" s="45"/>
      <c r="W82" s="45"/>
      <c r="X82" s="45"/>
    </row>
    <row r="83" ht="15.75" customHeight="1">
      <c r="V83" s="45"/>
      <c r="W83" s="45"/>
      <c r="X83" s="45"/>
    </row>
    <row r="84" ht="15.75" customHeight="1">
      <c r="V84" s="45"/>
      <c r="W84" s="45"/>
      <c r="X84" s="45"/>
    </row>
    <row r="85" ht="15.75" customHeight="1">
      <c r="V85" s="45"/>
      <c r="W85" s="45"/>
      <c r="X85" s="45"/>
    </row>
    <row r="86" ht="15.75" customHeight="1">
      <c r="V86" s="45"/>
      <c r="W86" s="45"/>
      <c r="X86" s="45"/>
    </row>
    <row r="87" ht="15.75" customHeight="1">
      <c r="V87" s="45"/>
      <c r="W87" s="45"/>
      <c r="X87" s="45"/>
    </row>
    <row r="88" ht="15.75" customHeight="1">
      <c r="V88" s="45"/>
      <c r="W88" s="45"/>
      <c r="X88" s="45"/>
    </row>
    <row r="89" ht="15.75" customHeight="1">
      <c r="V89" s="45"/>
      <c r="W89" s="45"/>
      <c r="X89" s="45"/>
    </row>
    <row r="90" ht="15.75" customHeight="1">
      <c r="V90" s="45"/>
      <c r="W90" s="45"/>
      <c r="X90" s="45"/>
    </row>
    <row r="91" ht="15.75" customHeight="1">
      <c r="V91" s="45"/>
      <c r="W91" s="45"/>
      <c r="X91" s="45"/>
    </row>
    <row r="92" ht="15.75" customHeight="1">
      <c r="V92" s="45"/>
      <c r="W92" s="45"/>
      <c r="X92" s="45"/>
    </row>
    <row r="93" ht="15.75" customHeight="1">
      <c r="V93" s="45"/>
      <c r="W93" s="45"/>
      <c r="X93" s="45"/>
    </row>
    <row r="94" ht="15.75" customHeight="1">
      <c r="V94" s="45"/>
      <c r="W94" s="45"/>
      <c r="X94" s="45"/>
    </row>
    <row r="95" ht="15.75" customHeight="1">
      <c r="V95" s="45"/>
      <c r="W95" s="45"/>
      <c r="X95" s="45"/>
    </row>
    <row r="96" ht="15.75" customHeight="1">
      <c r="V96" s="45"/>
      <c r="W96" s="45"/>
      <c r="X96" s="45"/>
    </row>
    <row r="97" ht="15.75" customHeight="1">
      <c r="V97" s="45"/>
      <c r="W97" s="45"/>
      <c r="X97" s="45"/>
    </row>
    <row r="98" ht="15.75" customHeight="1">
      <c r="V98" s="45"/>
      <c r="W98" s="45"/>
      <c r="X98" s="45"/>
    </row>
    <row r="99" ht="15.75" customHeight="1">
      <c r="V99" s="45"/>
      <c r="W99" s="45"/>
      <c r="X99" s="45"/>
    </row>
    <row r="100" ht="15.75" customHeight="1">
      <c r="V100" s="45"/>
      <c r="W100" s="45"/>
      <c r="X100" s="45"/>
    </row>
    <row r="101" ht="15.75" customHeight="1">
      <c r="V101" s="45"/>
      <c r="W101" s="45"/>
      <c r="X101" s="45"/>
    </row>
    <row r="102" ht="15.75" customHeight="1">
      <c r="V102" s="45"/>
      <c r="W102" s="45"/>
      <c r="X102" s="45"/>
    </row>
    <row r="103" ht="15.75" customHeight="1">
      <c r="V103" s="45"/>
      <c r="W103" s="45"/>
      <c r="X103" s="45"/>
    </row>
    <row r="104" ht="15.75" customHeight="1">
      <c r="V104" s="45"/>
      <c r="W104" s="45"/>
      <c r="X104" s="45"/>
    </row>
    <row r="105" ht="15.75" customHeight="1">
      <c r="V105" s="45"/>
      <c r="W105" s="45"/>
      <c r="X105" s="45"/>
    </row>
    <row r="106" ht="15.75" customHeight="1">
      <c r="V106" s="45"/>
      <c r="W106" s="45"/>
      <c r="X106" s="45"/>
    </row>
    <row r="107" ht="15.75" customHeight="1">
      <c r="V107" s="45"/>
      <c r="W107" s="45"/>
      <c r="X107" s="45"/>
    </row>
    <row r="108" ht="15.75" customHeight="1">
      <c r="V108" s="45"/>
      <c r="W108" s="45"/>
      <c r="X108" s="45"/>
    </row>
    <row r="109" ht="15.75" customHeight="1">
      <c r="V109" s="45"/>
      <c r="W109" s="45"/>
      <c r="X109" s="45"/>
    </row>
    <row r="110" ht="15.75" customHeight="1">
      <c r="V110" s="45"/>
      <c r="W110" s="45"/>
      <c r="X110" s="45"/>
    </row>
    <row r="111" ht="15.75" customHeight="1">
      <c r="V111" s="45"/>
      <c r="W111" s="45"/>
      <c r="X111" s="45"/>
    </row>
    <row r="112" ht="15.75" customHeight="1">
      <c r="V112" s="45"/>
      <c r="W112" s="45"/>
      <c r="X112" s="45"/>
    </row>
    <row r="113" ht="15.75" customHeight="1">
      <c r="V113" s="45"/>
      <c r="W113" s="45"/>
      <c r="X113" s="45"/>
    </row>
    <row r="114" ht="15.75" customHeight="1">
      <c r="V114" s="45"/>
      <c r="W114" s="45"/>
      <c r="X114" s="45"/>
    </row>
    <row r="115" ht="15.75" customHeight="1">
      <c r="V115" s="45"/>
      <c r="W115" s="45"/>
      <c r="X115" s="45"/>
    </row>
    <row r="116" ht="15.75" customHeight="1">
      <c r="V116" s="45"/>
      <c r="W116" s="45"/>
      <c r="X116" s="45"/>
    </row>
    <row r="117" ht="15.75" customHeight="1">
      <c r="V117" s="45"/>
      <c r="W117" s="45"/>
      <c r="X117" s="45"/>
    </row>
    <row r="118" ht="15.75" customHeight="1">
      <c r="V118" s="45"/>
      <c r="W118" s="45"/>
      <c r="X118" s="45"/>
    </row>
    <row r="119" ht="15.75" customHeight="1">
      <c r="V119" s="45"/>
      <c r="W119" s="45"/>
      <c r="X119" s="45"/>
    </row>
    <row r="120" ht="15.75" customHeight="1">
      <c r="V120" s="45"/>
      <c r="W120" s="45"/>
      <c r="X120" s="45"/>
    </row>
    <row r="121" ht="15.75" customHeight="1">
      <c r="V121" s="45"/>
      <c r="W121" s="45"/>
      <c r="X121" s="45"/>
    </row>
    <row r="122" ht="15.75" customHeight="1">
      <c r="V122" s="45"/>
      <c r="W122" s="45"/>
      <c r="X122" s="45"/>
    </row>
    <row r="123" ht="15.75" customHeight="1">
      <c r="V123" s="45"/>
      <c r="W123" s="45"/>
      <c r="X123" s="45"/>
    </row>
    <row r="124" ht="15.75" customHeight="1">
      <c r="V124" s="45"/>
      <c r="W124" s="45"/>
      <c r="X124" s="45"/>
    </row>
    <row r="125" ht="15.75" customHeight="1">
      <c r="V125" s="45"/>
      <c r="W125" s="45"/>
      <c r="X125" s="45"/>
    </row>
    <row r="126" ht="15.75" customHeight="1">
      <c r="V126" s="45"/>
      <c r="W126" s="45"/>
      <c r="X126" s="45"/>
    </row>
    <row r="127" ht="15.75" customHeight="1">
      <c r="V127" s="45"/>
      <c r="W127" s="45"/>
      <c r="X127" s="45"/>
    </row>
    <row r="128" ht="15.75" customHeight="1">
      <c r="V128" s="45"/>
      <c r="W128" s="45"/>
      <c r="X128" s="45"/>
    </row>
    <row r="129" ht="15.75" customHeight="1">
      <c r="V129" s="45"/>
      <c r="W129" s="45"/>
      <c r="X129" s="45"/>
    </row>
    <row r="130" ht="15.75" customHeight="1">
      <c r="V130" s="45"/>
      <c r="W130" s="45"/>
      <c r="X130" s="45"/>
    </row>
    <row r="131" ht="15.75" customHeight="1">
      <c r="V131" s="45"/>
      <c r="W131" s="45"/>
      <c r="X131" s="45"/>
    </row>
    <row r="132" ht="15.75" customHeight="1">
      <c r="V132" s="45"/>
      <c r="W132" s="45"/>
      <c r="X132" s="45"/>
    </row>
    <row r="133" ht="15.75" customHeight="1">
      <c r="V133" s="45"/>
      <c r="W133" s="45"/>
      <c r="X133" s="45"/>
    </row>
    <row r="134" ht="15.75" customHeight="1">
      <c r="V134" s="45"/>
      <c r="W134" s="45"/>
      <c r="X134" s="45"/>
    </row>
    <row r="135" ht="15.75" customHeight="1">
      <c r="V135" s="45"/>
      <c r="W135" s="45"/>
      <c r="X135" s="45"/>
    </row>
    <row r="136" ht="15.75" customHeight="1">
      <c r="V136" s="45"/>
      <c r="W136" s="45"/>
      <c r="X136" s="45"/>
    </row>
    <row r="137" ht="15.75" customHeight="1">
      <c r="V137" s="45"/>
      <c r="W137" s="45"/>
      <c r="X137" s="45"/>
    </row>
    <row r="138" ht="15.75" customHeight="1">
      <c r="V138" s="45"/>
      <c r="W138" s="45"/>
      <c r="X138" s="45"/>
    </row>
    <row r="139" ht="15.75" customHeight="1">
      <c r="V139" s="45"/>
      <c r="W139" s="45"/>
      <c r="X139" s="45"/>
    </row>
    <row r="140" ht="15.75" customHeight="1">
      <c r="V140" s="45"/>
      <c r="W140" s="45"/>
      <c r="X140" s="45"/>
    </row>
    <row r="141" ht="15.75" customHeight="1">
      <c r="V141" s="45"/>
      <c r="W141" s="45"/>
      <c r="X141" s="45"/>
    </row>
    <row r="142" ht="15.75" customHeight="1">
      <c r="V142" s="45"/>
      <c r="W142" s="45"/>
      <c r="X142" s="45"/>
    </row>
    <row r="143" ht="15.75" customHeight="1">
      <c r="V143" s="45"/>
      <c r="W143" s="45"/>
      <c r="X143" s="45"/>
    </row>
    <row r="144" ht="15.75" customHeight="1">
      <c r="V144" s="45"/>
      <c r="W144" s="45"/>
      <c r="X144" s="45"/>
    </row>
    <row r="145" ht="15.75" customHeight="1">
      <c r="V145" s="45"/>
      <c r="W145" s="45"/>
      <c r="X145" s="45"/>
    </row>
    <row r="146" ht="15.75" customHeight="1">
      <c r="V146" s="45"/>
      <c r="W146" s="45"/>
      <c r="X146" s="45"/>
    </row>
    <row r="147" ht="15.75" customHeight="1">
      <c r="V147" s="45"/>
      <c r="W147" s="45"/>
      <c r="X147" s="45"/>
    </row>
    <row r="148" ht="15.75" customHeight="1">
      <c r="V148" s="45"/>
      <c r="W148" s="45"/>
      <c r="X148" s="45"/>
    </row>
    <row r="149" ht="15.75" customHeight="1">
      <c r="V149" s="45"/>
      <c r="W149" s="45"/>
      <c r="X149" s="45"/>
    </row>
    <row r="150" ht="15.75" customHeight="1">
      <c r="V150" s="45"/>
      <c r="W150" s="45"/>
      <c r="X150" s="45"/>
    </row>
    <row r="151" ht="15.75" customHeight="1">
      <c r="V151" s="45"/>
      <c r="W151" s="45"/>
      <c r="X151" s="45"/>
    </row>
    <row r="152" ht="15.75" customHeight="1">
      <c r="V152" s="45"/>
      <c r="W152" s="45"/>
      <c r="X152" s="45"/>
    </row>
    <row r="153" ht="15.75" customHeight="1">
      <c r="V153" s="45"/>
      <c r="W153" s="45"/>
      <c r="X153" s="45"/>
    </row>
    <row r="154" ht="15.75" customHeight="1">
      <c r="V154" s="45"/>
      <c r="W154" s="45"/>
      <c r="X154" s="45"/>
    </row>
    <row r="155" ht="15.75" customHeight="1">
      <c r="V155" s="45"/>
      <c r="W155" s="45"/>
      <c r="X155" s="45"/>
    </row>
    <row r="156" ht="15.75" customHeight="1">
      <c r="V156" s="45"/>
      <c r="W156" s="45"/>
      <c r="X156" s="45"/>
    </row>
    <row r="157" ht="15.75" customHeight="1">
      <c r="V157" s="45"/>
      <c r="W157" s="45"/>
      <c r="X157" s="45"/>
    </row>
    <row r="158" ht="15.75" customHeight="1">
      <c r="V158" s="45"/>
      <c r="W158" s="45"/>
      <c r="X158" s="45"/>
    </row>
    <row r="159" ht="15.75" customHeight="1">
      <c r="V159" s="45"/>
      <c r="W159" s="45"/>
      <c r="X159" s="45"/>
    </row>
    <row r="160" ht="15.75" customHeight="1">
      <c r="V160" s="45"/>
      <c r="W160" s="45"/>
      <c r="X160" s="45"/>
    </row>
    <row r="161" ht="15.75" customHeight="1">
      <c r="V161" s="45"/>
      <c r="W161" s="45"/>
      <c r="X161" s="45"/>
    </row>
    <row r="162" ht="15.75" customHeight="1">
      <c r="V162" s="45"/>
      <c r="W162" s="45"/>
      <c r="X162" s="45"/>
    </row>
    <row r="163" ht="15.75" customHeight="1">
      <c r="V163" s="45"/>
      <c r="W163" s="45"/>
      <c r="X163" s="45"/>
    </row>
    <row r="164" ht="15.75" customHeight="1">
      <c r="V164" s="45"/>
      <c r="W164" s="45"/>
      <c r="X164" s="45"/>
    </row>
    <row r="165" ht="15.75" customHeight="1">
      <c r="V165" s="45"/>
      <c r="W165" s="45"/>
      <c r="X165" s="45"/>
    </row>
    <row r="166" ht="15.75" customHeight="1">
      <c r="V166" s="45"/>
      <c r="W166" s="45"/>
      <c r="X166" s="45"/>
    </row>
    <row r="167" ht="15.75" customHeight="1">
      <c r="V167" s="45"/>
      <c r="W167" s="45"/>
      <c r="X167" s="45"/>
    </row>
    <row r="168" ht="15.75" customHeight="1">
      <c r="V168" s="45"/>
      <c r="W168" s="45"/>
      <c r="X168" s="45"/>
    </row>
    <row r="169" ht="15.75" customHeight="1">
      <c r="V169" s="45"/>
      <c r="W169" s="45"/>
      <c r="X169" s="45"/>
    </row>
    <row r="170" ht="15.75" customHeight="1">
      <c r="V170" s="45"/>
      <c r="W170" s="45"/>
      <c r="X170" s="45"/>
    </row>
    <row r="171" ht="15.75" customHeight="1">
      <c r="V171" s="45"/>
      <c r="W171" s="45"/>
      <c r="X171" s="45"/>
    </row>
    <row r="172" ht="15.75" customHeight="1">
      <c r="V172" s="45"/>
      <c r="W172" s="45"/>
      <c r="X172" s="45"/>
    </row>
    <row r="173" ht="15.75" customHeight="1">
      <c r="V173" s="45"/>
      <c r="W173" s="45"/>
      <c r="X173" s="45"/>
    </row>
    <row r="174" ht="15.75" customHeight="1">
      <c r="V174" s="45"/>
      <c r="W174" s="45"/>
      <c r="X174" s="45"/>
    </row>
    <row r="175" ht="15.75" customHeight="1">
      <c r="V175" s="45"/>
      <c r="W175" s="45"/>
      <c r="X175" s="45"/>
    </row>
    <row r="176" ht="15.75" customHeight="1">
      <c r="V176" s="45"/>
      <c r="W176" s="45"/>
      <c r="X176" s="45"/>
    </row>
    <row r="177" ht="15.75" customHeight="1">
      <c r="V177" s="45"/>
      <c r="W177" s="45"/>
      <c r="X177" s="45"/>
    </row>
    <row r="178" ht="15.75" customHeight="1">
      <c r="V178" s="45"/>
      <c r="W178" s="45"/>
      <c r="X178" s="45"/>
    </row>
    <row r="179" ht="15.75" customHeight="1">
      <c r="V179" s="45"/>
      <c r="W179" s="45"/>
      <c r="X179" s="45"/>
    </row>
    <row r="180" ht="15.75" customHeight="1">
      <c r="V180" s="45"/>
      <c r="W180" s="45"/>
      <c r="X180" s="45"/>
    </row>
    <row r="181" ht="15.75" customHeight="1">
      <c r="V181" s="45"/>
      <c r="W181" s="45"/>
      <c r="X181" s="45"/>
    </row>
    <row r="182" ht="15.75" customHeight="1">
      <c r="V182" s="45"/>
      <c r="W182" s="45"/>
      <c r="X182" s="45"/>
    </row>
    <row r="183" ht="15.75" customHeight="1">
      <c r="V183" s="45"/>
      <c r="W183" s="45"/>
      <c r="X183" s="45"/>
    </row>
    <row r="184" ht="15.75" customHeight="1">
      <c r="V184" s="45"/>
      <c r="W184" s="45"/>
      <c r="X184" s="45"/>
    </row>
    <row r="185" ht="15.75" customHeight="1">
      <c r="V185" s="45"/>
      <c r="W185" s="45"/>
      <c r="X185" s="45"/>
    </row>
    <row r="186" ht="15.75" customHeight="1">
      <c r="V186" s="45"/>
      <c r="W186" s="45"/>
      <c r="X186" s="45"/>
    </row>
    <row r="187" ht="15.75" customHeight="1">
      <c r="V187" s="45"/>
      <c r="W187" s="45"/>
      <c r="X187" s="45"/>
    </row>
    <row r="188" ht="15.75" customHeight="1">
      <c r="V188" s="45"/>
      <c r="W188" s="45"/>
      <c r="X188" s="45"/>
    </row>
    <row r="189" ht="15.75" customHeight="1">
      <c r="V189" s="45"/>
      <c r="W189" s="45"/>
      <c r="X189" s="45"/>
    </row>
    <row r="190" ht="15.75" customHeight="1">
      <c r="V190" s="45"/>
      <c r="W190" s="45"/>
      <c r="X190" s="45"/>
    </row>
    <row r="191" ht="15.75" customHeight="1">
      <c r="V191" s="45"/>
      <c r="W191" s="45"/>
      <c r="X191" s="45"/>
    </row>
    <row r="192" ht="15.75" customHeight="1">
      <c r="V192" s="45"/>
      <c r="W192" s="45"/>
      <c r="X192" s="45"/>
    </row>
    <row r="193" ht="15.75" customHeight="1">
      <c r="V193" s="45"/>
      <c r="W193" s="45"/>
      <c r="X193" s="45"/>
    </row>
    <row r="194" ht="15.75" customHeight="1">
      <c r="V194" s="45"/>
      <c r="W194" s="45"/>
      <c r="X194" s="45"/>
    </row>
    <row r="195" ht="15.75" customHeight="1">
      <c r="V195" s="45"/>
      <c r="W195" s="45"/>
      <c r="X195" s="45"/>
    </row>
    <row r="196" ht="15.75" customHeight="1">
      <c r="V196" s="45"/>
      <c r="W196" s="45"/>
      <c r="X196" s="45"/>
    </row>
    <row r="197" ht="15.75" customHeight="1">
      <c r="V197" s="45"/>
      <c r="W197" s="45"/>
      <c r="X197" s="45"/>
    </row>
    <row r="198" ht="15.75" customHeight="1">
      <c r="V198" s="45"/>
      <c r="W198" s="45"/>
      <c r="X198" s="45"/>
    </row>
    <row r="199" ht="15.75" customHeight="1">
      <c r="V199" s="45"/>
      <c r="W199" s="45"/>
      <c r="X199" s="45"/>
    </row>
    <row r="200" ht="15.75" customHeight="1">
      <c r="V200" s="45"/>
      <c r="W200" s="45"/>
      <c r="X200" s="45"/>
    </row>
    <row r="201" ht="15.75" customHeight="1">
      <c r="V201" s="45"/>
      <c r="W201" s="45"/>
      <c r="X201" s="45"/>
    </row>
    <row r="202" ht="15.75" customHeight="1">
      <c r="V202" s="45"/>
      <c r="W202" s="45"/>
      <c r="X202" s="45"/>
    </row>
    <row r="203" ht="15.75" customHeight="1">
      <c r="V203" s="45"/>
      <c r="W203" s="45"/>
      <c r="X203" s="45"/>
    </row>
    <row r="204" ht="15.75" customHeight="1">
      <c r="V204" s="45"/>
      <c r="W204" s="45"/>
      <c r="X204" s="45"/>
    </row>
    <row r="205" ht="15.75" customHeight="1">
      <c r="V205" s="45"/>
      <c r="W205" s="45"/>
      <c r="X205" s="45"/>
    </row>
    <row r="206" ht="15.75" customHeight="1">
      <c r="V206" s="45"/>
      <c r="W206" s="45"/>
      <c r="X206" s="45"/>
    </row>
    <row r="207" ht="15.75" customHeight="1">
      <c r="V207" s="45"/>
      <c r="W207" s="45"/>
      <c r="X207" s="45"/>
    </row>
    <row r="208" ht="15.75" customHeight="1">
      <c r="V208" s="45"/>
      <c r="W208" s="45"/>
      <c r="X208" s="45"/>
    </row>
    <row r="209" ht="15.75" customHeight="1">
      <c r="V209" s="45"/>
      <c r="W209" s="45"/>
      <c r="X209" s="45"/>
    </row>
    <row r="210" ht="15.75" customHeight="1">
      <c r="V210" s="45"/>
      <c r="W210" s="45"/>
      <c r="X210" s="45"/>
    </row>
    <row r="211" ht="15.75" customHeight="1">
      <c r="V211" s="45"/>
      <c r="W211" s="45"/>
      <c r="X211" s="45"/>
    </row>
    <row r="212" ht="15.75" customHeight="1">
      <c r="V212" s="45"/>
      <c r="W212" s="45"/>
      <c r="X212" s="45"/>
    </row>
    <row r="213" ht="15.75" customHeight="1">
      <c r="V213" s="45"/>
      <c r="W213" s="45"/>
      <c r="X213" s="45"/>
    </row>
    <row r="214" ht="15.75" customHeight="1">
      <c r="V214" s="45"/>
      <c r="W214" s="45"/>
      <c r="X214" s="45"/>
    </row>
    <row r="215" ht="15.75" customHeight="1">
      <c r="V215" s="45"/>
      <c r="W215" s="45"/>
      <c r="X215" s="45"/>
    </row>
    <row r="216" ht="15.75" customHeight="1">
      <c r="V216" s="45"/>
      <c r="W216" s="45"/>
      <c r="X216" s="45"/>
    </row>
    <row r="217" ht="15.75" customHeight="1">
      <c r="V217" s="45"/>
      <c r="W217" s="45"/>
      <c r="X217" s="45"/>
    </row>
    <row r="218" ht="15.75" customHeight="1">
      <c r="V218" s="45"/>
      <c r="W218" s="45"/>
      <c r="X218" s="45"/>
    </row>
    <row r="219" ht="15.75" customHeight="1">
      <c r="V219" s="45"/>
      <c r="W219" s="45"/>
      <c r="X219" s="45"/>
    </row>
    <row r="220" ht="15.75" customHeight="1">
      <c r="V220" s="45"/>
      <c r="W220" s="45"/>
      <c r="X220" s="45"/>
    </row>
    <row r="221" ht="15.75" customHeight="1">
      <c r="V221" s="45"/>
      <c r="W221" s="45"/>
      <c r="X221" s="45"/>
    </row>
    <row r="222" ht="15.75" customHeight="1">
      <c r="V222" s="45"/>
      <c r="W222" s="45"/>
      <c r="X222" s="45"/>
    </row>
    <row r="223" ht="15.75" customHeight="1">
      <c r="V223" s="45"/>
      <c r="W223" s="45"/>
      <c r="X223" s="45"/>
    </row>
    <row r="224" ht="15.75" customHeight="1">
      <c r="V224" s="45"/>
      <c r="W224" s="45"/>
      <c r="X224" s="45"/>
    </row>
    <row r="225" ht="15.75" customHeight="1">
      <c r="V225" s="45"/>
      <c r="W225" s="45"/>
      <c r="X225" s="45"/>
    </row>
    <row r="226" ht="15.75" customHeight="1">
      <c r="V226" s="45"/>
      <c r="W226" s="45"/>
      <c r="X226" s="45"/>
    </row>
    <row r="227" ht="15.75" customHeight="1">
      <c r="V227" s="45"/>
      <c r="W227" s="45"/>
      <c r="X227" s="45"/>
    </row>
    <row r="228" ht="15.75" customHeight="1">
      <c r="V228" s="45"/>
      <c r="W228" s="45"/>
      <c r="X228" s="45"/>
    </row>
    <row r="229" ht="15.75" customHeight="1">
      <c r="V229" s="45"/>
      <c r="W229" s="45"/>
      <c r="X229" s="45"/>
    </row>
    <row r="230" ht="15.75" customHeight="1">
      <c r="V230" s="45"/>
      <c r="W230" s="45"/>
      <c r="X230" s="45"/>
    </row>
    <row r="231" ht="15.75" customHeight="1">
      <c r="V231" s="45"/>
      <c r="W231" s="45"/>
      <c r="X231" s="45"/>
    </row>
    <row r="232" ht="15.75" customHeight="1">
      <c r="V232" s="45"/>
      <c r="W232" s="45"/>
      <c r="X232" s="45"/>
    </row>
    <row r="233" ht="15.75" customHeight="1">
      <c r="V233" s="45"/>
      <c r="W233" s="45"/>
      <c r="X233" s="45"/>
    </row>
    <row r="234" ht="15.75" customHeight="1">
      <c r="V234" s="45"/>
      <c r="W234" s="45"/>
      <c r="X234" s="45"/>
    </row>
    <row r="235" ht="15.75" customHeight="1">
      <c r="V235" s="45"/>
      <c r="W235" s="45"/>
      <c r="X235" s="45"/>
    </row>
    <row r="236" ht="15.75" customHeight="1">
      <c r="V236" s="45"/>
      <c r="W236" s="45"/>
      <c r="X236" s="45"/>
    </row>
    <row r="237" ht="15.75" customHeight="1">
      <c r="V237" s="45"/>
      <c r="W237" s="45"/>
      <c r="X237" s="45"/>
    </row>
    <row r="238" ht="15.75" customHeight="1">
      <c r="V238" s="45"/>
      <c r="W238" s="45"/>
      <c r="X238" s="45"/>
    </row>
    <row r="239" ht="15.75" customHeight="1">
      <c r="V239" s="45"/>
      <c r="W239" s="45"/>
      <c r="X239" s="45"/>
    </row>
    <row r="240" ht="15.75" customHeight="1">
      <c r="V240" s="45"/>
      <c r="W240" s="45"/>
      <c r="X240" s="45"/>
    </row>
    <row r="241" ht="15.75" customHeight="1">
      <c r="V241" s="45"/>
      <c r="W241" s="45"/>
      <c r="X241" s="45"/>
    </row>
    <row r="242" ht="15.75" customHeight="1">
      <c r="V242" s="45"/>
      <c r="W242" s="45"/>
      <c r="X242" s="45"/>
    </row>
    <row r="243" ht="15.75" customHeight="1">
      <c r="V243" s="45"/>
      <c r="W243" s="45"/>
      <c r="X243" s="45"/>
    </row>
    <row r="244" ht="15.75" customHeight="1">
      <c r="V244" s="45"/>
      <c r="W244" s="45"/>
      <c r="X244" s="45"/>
    </row>
    <row r="245" ht="15.75" customHeight="1">
      <c r="V245" s="45"/>
      <c r="W245" s="45"/>
      <c r="X245" s="45"/>
    </row>
    <row r="246" ht="15.75" customHeight="1">
      <c r="V246" s="45"/>
      <c r="W246" s="45"/>
      <c r="X246" s="45"/>
    </row>
    <row r="247" ht="15.75" customHeight="1">
      <c r="V247" s="45"/>
      <c r="W247" s="45"/>
      <c r="X247" s="45"/>
    </row>
    <row r="248" ht="15.75" customHeight="1">
      <c r="V248" s="45"/>
      <c r="W248" s="45"/>
      <c r="X248" s="45"/>
    </row>
    <row r="249" ht="15.75" customHeight="1">
      <c r="V249" s="45"/>
      <c r="W249" s="45"/>
      <c r="X249" s="45"/>
    </row>
    <row r="250" ht="15.75" customHeight="1">
      <c r="V250" s="45"/>
      <c r="W250" s="45"/>
      <c r="X250" s="45"/>
    </row>
    <row r="251" ht="15.75" customHeight="1">
      <c r="V251" s="45"/>
      <c r="W251" s="45"/>
      <c r="X251" s="45"/>
    </row>
    <row r="252" ht="15.75" customHeight="1">
      <c r="V252" s="45"/>
      <c r="W252" s="45"/>
      <c r="X252" s="45"/>
    </row>
    <row r="253" ht="15.75" customHeight="1">
      <c r="V253" s="45"/>
      <c r="W253" s="45"/>
      <c r="X253" s="45"/>
    </row>
    <row r="254" ht="15.75" customHeight="1">
      <c r="V254" s="45"/>
      <c r="W254" s="45"/>
      <c r="X254" s="45"/>
    </row>
    <row r="255" ht="15.75" customHeight="1">
      <c r="V255" s="45"/>
      <c r="W255" s="45"/>
      <c r="X255" s="45"/>
    </row>
    <row r="256" ht="15.75" customHeight="1">
      <c r="V256" s="45"/>
      <c r="W256" s="45"/>
      <c r="X256" s="45"/>
    </row>
    <row r="257" ht="15.75" customHeight="1">
      <c r="V257" s="45"/>
      <c r="W257" s="45"/>
      <c r="X257" s="45"/>
    </row>
    <row r="258" ht="15.75" customHeight="1">
      <c r="V258" s="45"/>
      <c r="W258" s="45"/>
      <c r="X258" s="45"/>
    </row>
    <row r="259" ht="15.75" customHeight="1">
      <c r="V259" s="45"/>
      <c r="W259" s="45"/>
      <c r="X259" s="45"/>
    </row>
    <row r="260" ht="15.75" customHeight="1">
      <c r="V260" s="45"/>
      <c r="W260" s="45"/>
      <c r="X260" s="45"/>
    </row>
    <row r="261" ht="15.75" customHeight="1">
      <c r="V261" s="45"/>
      <c r="W261" s="45"/>
      <c r="X261" s="45"/>
    </row>
    <row r="262" ht="15.75" customHeight="1">
      <c r="V262" s="45"/>
      <c r="W262" s="45"/>
      <c r="X262" s="45"/>
    </row>
    <row r="263" ht="15.75" customHeight="1">
      <c r="V263" s="45"/>
      <c r="W263" s="45"/>
      <c r="X263" s="45"/>
    </row>
    <row r="264" ht="15.75" customHeight="1">
      <c r="V264" s="45"/>
      <c r="W264" s="45"/>
      <c r="X264" s="45"/>
    </row>
    <row r="265" ht="15.75" customHeight="1">
      <c r="V265" s="45"/>
      <c r="W265" s="45"/>
      <c r="X265" s="45"/>
    </row>
    <row r="266" ht="15.75" customHeight="1">
      <c r="V266" s="45"/>
      <c r="W266" s="45"/>
      <c r="X266" s="45"/>
    </row>
    <row r="267" ht="15.75" customHeight="1">
      <c r="V267" s="45"/>
      <c r="W267" s="45"/>
      <c r="X267" s="45"/>
    </row>
    <row r="268" ht="15.75" customHeight="1">
      <c r="V268" s="45"/>
      <c r="W268" s="45"/>
      <c r="X268" s="45"/>
    </row>
    <row r="269" ht="15.75" customHeight="1">
      <c r="V269" s="45"/>
      <c r="W269" s="45"/>
      <c r="X269" s="45"/>
    </row>
    <row r="270" ht="15.75" customHeight="1">
      <c r="V270" s="45"/>
      <c r="W270" s="45"/>
      <c r="X270" s="45"/>
    </row>
    <row r="271" ht="15.75" customHeight="1">
      <c r="V271" s="45"/>
      <c r="W271" s="45"/>
      <c r="X271" s="45"/>
    </row>
    <row r="272" ht="15.75" customHeight="1">
      <c r="V272" s="45"/>
      <c r="W272" s="45"/>
      <c r="X272" s="45"/>
    </row>
    <row r="273" ht="15.75" customHeight="1">
      <c r="V273" s="45"/>
      <c r="W273" s="45"/>
      <c r="X273" s="45"/>
    </row>
    <row r="274" ht="15.75" customHeight="1">
      <c r="V274" s="45"/>
      <c r="W274" s="45"/>
      <c r="X274" s="45"/>
    </row>
    <row r="275" ht="15.75" customHeight="1">
      <c r="V275" s="45"/>
      <c r="W275" s="45"/>
      <c r="X275" s="45"/>
    </row>
    <row r="276" ht="15.75" customHeight="1">
      <c r="V276" s="45"/>
      <c r="W276" s="45"/>
      <c r="X276" s="45"/>
    </row>
    <row r="277" ht="15.75" customHeight="1">
      <c r="V277" s="45"/>
      <c r="W277" s="45"/>
      <c r="X277" s="45"/>
    </row>
    <row r="278" ht="15.75" customHeight="1">
      <c r="V278" s="45"/>
      <c r="W278" s="45"/>
      <c r="X278" s="45"/>
    </row>
    <row r="279" ht="15.75" customHeight="1">
      <c r="V279" s="45"/>
      <c r="W279" s="45"/>
      <c r="X279" s="45"/>
    </row>
    <row r="280" ht="15.75" customHeight="1">
      <c r="V280" s="45"/>
      <c r="W280" s="45"/>
      <c r="X280" s="45"/>
    </row>
    <row r="281" ht="15.75" customHeight="1">
      <c r="V281" s="45"/>
      <c r="W281" s="45"/>
      <c r="X281" s="45"/>
    </row>
    <row r="282" ht="15.75" customHeight="1">
      <c r="V282" s="45"/>
      <c r="W282" s="45"/>
      <c r="X282" s="45"/>
    </row>
    <row r="283" ht="15.75" customHeight="1">
      <c r="V283" s="45"/>
      <c r="W283" s="45"/>
      <c r="X283" s="45"/>
    </row>
    <row r="284" ht="15.75" customHeight="1">
      <c r="V284" s="45"/>
      <c r="W284" s="45"/>
      <c r="X284" s="45"/>
    </row>
    <row r="285" ht="15.75" customHeight="1">
      <c r="V285" s="45"/>
      <c r="W285" s="45"/>
      <c r="X285" s="45"/>
    </row>
    <row r="286" ht="15.75" customHeight="1">
      <c r="V286" s="45"/>
      <c r="W286" s="45"/>
      <c r="X286" s="45"/>
    </row>
    <row r="287" ht="15.75" customHeight="1">
      <c r="V287" s="45"/>
      <c r="W287" s="45"/>
      <c r="X287" s="45"/>
    </row>
    <row r="288" ht="15.75" customHeight="1">
      <c r="V288" s="45"/>
      <c r="W288" s="45"/>
      <c r="X288" s="45"/>
    </row>
    <row r="289" ht="15.75" customHeight="1">
      <c r="V289" s="45"/>
      <c r="W289" s="45"/>
      <c r="X289" s="45"/>
    </row>
    <row r="290" ht="15.75" customHeight="1">
      <c r="V290" s="45"/>
      <c r="W290" s="45"/>
      <c r="X290" s="45"/>
    </row>
    <row r="291" ht="15.75" customHeight="1">
      <c r="V291" s="45"/>
      <c r="W291" s="45"/>
      <c r="X291" s="45"/>
    </row>
    <row r="292" ht="15.75" customHeight="1">
      <c r="V292" s="45"/>
      <c r="W292" s="45"/>
      <c r="X292" s="45"/>
    </row>
    <row r="293" ht="15.75" customHeight="1">
      <c r="V293" s="45"/>
      <c r="W293" s="45"/>
      <c r="X293" s="45"/>
    </row>
    <row r="294" ht="15.75" customHeight="1">
      <c r="V294" s="45"/>
      <c r="W294" s="45"/>
      <c r="X294" s="45"/>
    </row>
    <row r="295" ht="15.75" customHeight="1">
      <c r="V295" s="45"/>
      <c r="W295" s="45"/>
      <c r="X295" s="45"/>
    </row>
    <row r="296" ht="15.75" customHeight="1">
      <c r="V296" s="45"/>
      <c r="W296" s="45"/>
      <c r="X296" s="45"/>
    </row>
    <row r="297" ht="15.75" customHeight="1">
      <c r="V297" s="45"/>
      <c r="W297" s="45"/>
      <c r="X297" s="45"/>
    </row>
    <row r="298" ht="15.75" customHeight="1">
      <c r="V298" s="45"/>
      <c r="W298" s="45"/>
      <c r="X298" s="45"/>
    </row>
    <row r="299" ht="15.75" customHeight="1">
      <c r="V299" s="45"/>
      <c r="W299" s="45"/>
      <c r="X299" s="45"/>
    </row>
    <row r="300" ht="15.75" customHeight="1">
      <c r="V300" s="45"/>
      <c r="W300" s="45"/>
      <c r="X300" s="45"/>
    </row>
    <row r="301" ht="15.75" customHeight="1">
      <c r="V301" s="45"/>
      <c r="W301" s="45"/>
      <c r="X301" s="45"/>
    </row>
    <row r="302" ht="15.75" customHeight="1">
      <c r="V302" s="45"/>
      <c r="W302" s="45"/>
      <c r="X302" s="45"/>
    </row>
    <row r="303" ht="15.75" customHeight="1">
      <c r="V303" s="45"/>
      <c r="W303" s="45"/>
      <c r="X303" s="45"/>
    </row>
    <row r="304" ht="15.75" customHeight="1">
      <c r="V304" s="45"/>
      <c r="W304" s="45"/>
      <c r="X304" s="45"/>
    </row>
    <row r="305" ht="15.75" customHeight="1">
      <c r="V305" s="45"/>
      <c r="W305" s="45"/>
      <c r="X305" s="45"/>
    </row>
    <row r="306" ht="15.75" customHeight="1">
      <c r="V306" s="45"/>
      <c r="W306" s="45"/>
      <c r="X306" s="45"/>
    </row>
    <row r="307" ht="15.75" customHeight="1">
      <c r="V307" s="45"/>
      <c r="W307" s="45"/>
      <c r="X307" s="45"/>
    </row>
    <row r="308" ht="15.75" customHeight="1">
      <c r="V308" s="45"/>
      <c r="W308" s="45"/>
      <c r="X308" s="45"/>
    </row>
    <row r="309" ht="15.75" customHeight="1">
      <c r="V309" s="45"/>
      <c r="W309" s="45"/>
      <c r="X309" s="45"/>
    </row>
    <row r="310" ht="15.75" customHeight="1">
      <c r="V310" s="45"/>
      <c r="W310" s="45"/>
      <c r="X310" s="45"/>
    </row>
    <row r="311" ht="15.75" customHeight="1">
      <c r="V311" s="45"/>
      <c r="W311" s="45"/>
      <c r="X311" s="45"/>
    </row>
    <row r="312" ht="15.75" customHeight="1">
      <c r="V312" s="45"/>
      <c r="W312" s="45"/>
      <c r="X312" s="45"/>
    </row>
    <row r="313" ht="15.75" customHeight="1">
      <c r="V313" s="45"/>
      <c r="W313" s="45"/>
      <c r="X313" s="45"/>
    </row>
    <row r="314" ht="15.75" customHeight="1">
      <c r="V314" s="45"/>
      <c r="W314" s="45"/>
      <c r="X314" s="45"/>
    </row>
    <row r="315" ht="15.75" customHeight="1">
      <c r="V315" s="45"/>
      <c r="W315" s="45"/>
      <c r="X315" s="45"/>
    </row>
    <row r="316" ht="15.75" customHeight="1">
      <c r="V316" s="45"/>
      <c r="W316" s="45"/>
      <c r="X316" s="45"/>
    </row>
    <row r="317" ht="15.75" customHeight="1">
      <c r="V317" s="45"/>
      <c r="W317" s="45"/>
      <c r="X317" s="45"/>
    </row>
    <row r="318" ht="15.75" customHeight="1">
      <c r="V318" s="45"/>
      <c r="W318" s="45"/>
      <c r="X318" s="45"/>
    </row>
    <row r="319" ht="15.75" customHeight="1">
      <c r="V319" s="45"/>
      <c r="W319" s="45"/>
      <c r="X319" s="45"/>
    </row>
    <row r="320" ht="15.75" customHeight="1">
      <c r="V320" s="45"/>
      <c r="W320" s="45"/>
      <c r="X320" s="45"/>
    </row>
    <row r="321" ht="15.75" customHeight="1">
      <c r="V321" s="45"/>
      <c r="W321" s="45"/>
      <c r="X321" s="45"/>
    </row>
    <row r="322" ht="15.75" customHeight="1">
      <c r="V322" s="45"/>
      <c r="W322" s="45"/>
      <c r="X322" s="45"/>
    </row>
    <row r="323" ht="15.75" customHeight="1">
      <c r="V323" s="45"/>
      <c r="W323" s="45"/>
      <c r="X323" s="45"/>
    </row>
    <row r="324" ht="15.75" customHeight="1">
      <c r="V324" s="45"/>
      <c r="W324" s="45"/>
      <c r="X324" s="45"/>
    </row>
    <row r="325" ht="15.75" customHeight="1">
      <c r="V325" s="45"/>
      <c r="W325" s="45"/>
      <c r="X325" s="45"/>
    </row>
    <row r="326" ht="15.75" customHeight="1">
      <c r="V326" s="45"/>
      <c r="W326" s="45"/>
      <c r="X326" s="45"/>
    </row>
    <row r="327" ht="15.75" customHeight="1">
      <c r="V327" s="45"/>
      <c r="W327" s="45"/>
      <c r="X327" s="45"/>
    </row>
    <row r="328" ht="15.75" customHeight="1">
      <c r="V328" s="45"/>
      <c r="W328" s="45"/>
      <c r="X328" s="45"/>
    </row>
    <row r="329" ht="15.75" customHeight="1">
      <c r="V329" s="45"/>
      <c r="W329" s="45"/>
      <c r="X329" s="45"/>
    </row>
    <row r="330" ht="15.75" customHeight="1">
      <c r="V330" s="45"/>
      <c r="W330" s="45"/>
      <c r="X330" s="45"/>
    </row>
    <row r="331" ht="15.75" customHeight="1">
      <c r="V331" s="45"/>
      <c r="W331" s="45"/>
      <c r="X331" s="45"/>
    </row>
    <row r="332" ht="15.75" customHeight="1">
      <c r="V332" s="45"/>
      <c r="W332" s="45"/>
      <c r="X332" s="45"/>
    </row>
    <row r="333" ht="15.75" customHeight="1">
      <c r="V333" s="45"/>
      <c r="W333" s="45"/>
      <c r="X333" s="45"/>
    </row>
    <row r="334" ht="15.75" customHeight="1">
      <c r="V334" s="45"/>
      <c r="W334" s="45"/>
      <c r="X334" s="45"/>
    </row>
    <row r="335" ht="15.75" customHeight="1">
      <c r="V335" s="45"/>
      <c r="W335" s="45"/>
      <c r="X335" s="45"/>
    </row>
    <row r="336" ht="15.75" customHeight="1">
      <c r="V336" s="45"/>
      <c r="W336" s="45"/>
      <c r="X336" s="45"/>
    </row>
    <row r="337" ht="15.75" customHeight="1">
      <c r="V337" s="45"/>
      <c r="W337" s="45"/>
      <c r="X337" s="45"/>
    </row>
    <row r="338" ht="15.75" customHeight="1">
      <c r="V338" s="45"/>
      <c r="W338" s="45"/>
      <c r="X338" s="45"/>
    </row>
    <row r="339" ht="15.75" customHeight="1">
      <c r="V339" s="45"/>
      <c r="W339" s="45"/>
      <c r="X339" s="45"/>
    </row>
    <row r="340" ht="15.75" customHeight="1">
      <c r="V340" s="45"/>
      <c r="W340" s="45"/>
      <c r="X340" s="45"/>
    </row>
    <row r="341" ht="15.75" customHeight="1">
      <c r="V341" s="45"/>
      <c r="W341" s="45"/>
      <c r="X341" s="45"/>
    </row>
    <row r="342" ht="15.75" customHeight="1">
      <c r="V342" s="45"/>
      <c r="W342" s="45"/>
      <c r="X342" s="45"/>
    </row>
    <row r="343" ht="15.75" customHeight="1">
      <c r="V343" s="45"/>
      <c r="W343" s="45"/>
      <c r="X343" s="45"/>
    </row>
    <row r="344" ht="15.75" customHeight="1">
      <c r="V344" s="45"/>
      <c r="W344" s="45"/>
      <c r="X344" s="45"/>
    </row>
    <row r="345" ht="15.75" customHeight="1">
      <c r="V345" s="45"/>
      <c r="W345" s="45"/>
      <c r="X345" s="45"/>
    </row>
    <row r="346" ht="15.75" customHeight="1">
      <c r="V346" s="45"/>
      <c r="W346" s="45"/>
      <c r="X346" s="45"/>
    </row>
    <row r="347" ht="15.75" customHeight="1">
      <c r="V347" s="45"/>
      <c r="W347" s="45"/>
      <c r="X347" s="45"/>
    </row>
    <row r="348" ht="15.75" customHeight="1">
      <c r="V348" s="45"/>
      <c r="W348" s="45"/>
      <c r="X348" s="45"/>
    </row>
    <row r="349" ht="15.75" customHeight="1">
      <c r="V349" s="45"/>
      <c r="W349" s="45"/>
      <c r="X349" s="45"/>
    </row>
    <row r="350" ht="15.75" customHeight="1">
      <c r="V350" s="45"/>
      <c r="W350" s="45"/>
      <c r="X350" s="45"/>
    </row>
    <row r="351" ht="15.75" customHeight="1">
      <c r="V351" s="45"/>
      <c r="W351" s="45"/>
      <c r="X351" s="45"/>
    </row>
    <row r="352" ht="15.75" customHeight="1">
      <c r="V352" s="45"/>
      <c r="W352" s="45"/>
      <c r="X352" s="45"/>
    </row>
    <row r="353" ht="15.75" customHeight="1">
      <c r="V353" s="45"/>
      <c r="W353" s="45"/>
      <c r="X353" s="45"/>
    </row>
    <row r="354" ht="15.75" customHeight="1">
      <c r="V354" s="45"/>
      <c r="W354" s="45"/>
      <c r="X354" s="45"/>
    </row>
    <row r="355" ht="15.75" customHeight="1">
      <c r="V355" s="45"/>
      <c r="W355" s="45"/>
      <c r="X355" s="45"/>
    </row>
    <row r="356" ht="15.75" customHeight="1">
      <c r="V356" s="45"/>
      <c r="W356" s="45"/>
      <c r="X356" s="45"/>
    </row>
    <row r="357" ht="15.75" customHeight="1">
      <c r="V357" s="45"/>
      <c r="W357" s="45"/>
      <c r="X357" s="45"/>
    </row>
    <row r="358" ht="15.75" customHeight="1">
      <c r="V358" s="45"/>
      <c r="W358" s="45"/>
      <c r="X358" s="45"/>
    </row>
    <row r="359" ht="15.75" customHeight="1">
      <c r="V359" s="45"/>
      <c r="W359" s="45"/>
      <c r="X359" s="45"/>
    </row>
    <row r="360" ht="15.75" customHeight="1">
      <c r="V360" s="45"/>
      <c r="W360" s="45"/>
      <c r="X360" s="45"/>
    </row>
    <row r="361" ht="15.75" customHeight="1">
      <c r="V361" s="45"/>
      <c r="W361" s="45"/>
      <c r="X361" s="45"/>
    </row>
    <row r="362" ht="15.75" customHeight="1">
      <c r="V362" s="45"/>
      <c r="W362" s="45"/>
      <c r="X362" s="45"/>
    </row>
    <row r="363" ht="15.75" customHeight="1">
      <c r="V363" s="45"/>
      <c r="W363" s="45"/>
      <c r="X363" s="45"/>
    </row>
    <row r="364" ht="15.75" customHeight="1">
      <c r="V364" s="45"/>
      <c r="W364" s="45"/>
      <c r="X364" s="45"/>
    </row>
    <row r="365" ht="15.75" customHeight="1">
      <c r="V365" s="45"/>
      <c r="W365" s="45"/>
      <c r="X365" s="45"/>
    </row>
    <row r="366" ht="15.75" customHeight="1">
      <c r="V366" s="45"/>
      <c r="W366" s="45"/>
      <c r="X366" s="45"/>
    </row>
    <row r="367" ht="15.75" customHeight="1">
      <c r="V367" s="45"/>
      <c r="W367" s="45"/>
      <c r="X367" s="45"/>
    </row>
    <row r="368" ht="15.75" customHeight="1">
      <c r="V368" s="45"/>
      <c r="W368" s="45"/>
      <c r="X368" s="45"/>
    </row>
    <row r="369" ht="15.75" customHeight="1">
      <c r="V369" s="45"/>
      <c r="W369" s="45"/>
      <c r="X369" s="45"/>
    </row>
    <row r="370" ht="15.75" customHeight="1">
      <c r="V370" s="45"/>
      <c r="W370" s="45"/>
      <c r="X370" s="45"/>
    </row>
    <row r="371" ht="15.75" customHeight="1">
      <c r="V371" s="45"/>
      <c r="W371" s="45"/>
      <c r="X371" s="45"/>
    </row>
    <row r="372" ht="15.75" customHeight="1">
      <c r="V372" s="45"/>
      <c r="W372" s="45"/>
      <c r="X372" s="45"/>
    </row>
    <row r="373" ht="15.75" customHeight="1">
      <c r="V373" s="45"/>
      <c r="W373" s="45"/>
      <c r="X373" s="45"/>
    </row>
    <row r="374" ht="15.75" customHeight="1">
      <c r="V374" s="45"/>
      <c r="W374" s="45"/>
      <c r="X374" s="45"/>
    </row>
    <row r="375" ht="15.75" customHeight="1">
      <c r="V375" s="45"/>
      <c r="W375" s="45"/>
      <c r="X375" s="45"/>
    </row>
    <row r="376" ht="15.75" customHeight="1">
      <c r="V376" s="45"/>
      <c r="W376" s="45"/>
      <c r="X376" s="45"/>
    </row>
    <row r="377" ht="15.75" customHeight="1">
      <c r="V377" s="45"/>
      <c r="W377" s="45"/>
      <c r="X377" s="45"/>
    </row>
    <row r="378" ht="15.75" customHeight="1">
      <c r="V378" s="45"/>
      <c r="W378" s="45"/>
      <c r="X378" s="45"/>
    </row>
    <row r="379" ht="15.75" customHeight="1">
      <c r="V379" s="45"/>
      <c r="W379" s="45"/>
      <c r="X379" s="45"/>
    </row>
    <row r="380" ht="15.75" customHeight="1">
      <c r="V380" s="45"/>
      <c r="W380" s="45"/>
      <c r="X380" s="45"/>
    </row>
    <row r="381" ht="15.75" customHeight="1">
      <c r="V381" s="45"/>
      <c r="W381" s="45"/>
      <c r="X381" s="45"/>
    </row>
    <row r="382" ht="15.75" customHeight="1">
      <c r="V382" s="45"/>
      <c r="W382" s="45"/>
      <c r="X382" s="45"/>
    </row>
    <row r="383" ht="15.75" customHeight="1">
      <c r="V383" s="45"/>
      <c r="W383" s="45"/>
      <c r="X383" s="45"/>
    </row>
    <row r="384" ht="15.75" customHeight="1">
      <c r="V384" s="45"/>
      <c r="W384" s="45"/>
      <c r="X384" s="45"/>
    </row>
    <row r="385" ht="15.75" customHeight="1">
      <c r="V385" s="45"/>
      <c r="W385" s="45"/>
      <c r="X385" s="45"/>
    </row>
    <row r="386" ht="15.75" customHeight="1">
      <c r="V386" s="45"/>
      <c r="W386" s="45"/>
      <c r="X386" s="45"/>
    </row>
    <row r="387" ht="15.75" customHeight="1">
      <c r="V387" s="45"/>
      <c r="W387" s="45"/>
      <c r="X387" s="45"/>
    </row>
    <row r="388" ht="15.75" customHeight="1">
      <c r="V388" s="45"/>
      <c r="W388" s="45"/>
      <c r="X388" s="45"/>
    </row>
    <row r="389" ht="15.75" customHeight="1">
      <c r="V389" s="45"/>
      <c r="W389" s="45"/>
      <c r="X389" s="45"/>
    </row>
    <row r="390" ht="15.75" customHeight="1">
      <c r="V390" s="45"/>
      <c r="W390" s="45"/>
      <c r="X390" s="45"/>
    </row>
    <row r="391" ht="15.75" customHeight="1">
      <c r="V391" s="45"/>
      <c r="W391" s="45"/>
      <c r="X391" s="45"/>
    </row>
    <row r="392" ht="15.75" customHeight="1">
      <c r="V392" s="45"/>
      <c r="W392" s="45"/>
      <c r="X392" s="45"/>
    </row>
    <row r="393" ht="15.75" customHeight="1">
      <c r="V393" s="45"/>
      <c r="W393" s="45"/>
      <c r="X393" s="45"/>
    </row>
    <row r="394" ht="15.75" customHeight="1">
      <c r="V394" s="45"/>
      <c r="W394" s="45"/>
      <c r="X394" s="45"/>
    </row>
    <row r="395" ht="15.75" customHeight="1">
      <c r="V395" s="45"/>
      <c r="W395" s="45"/>
      <c r="X395" s="45"/>
    </row>
    <row r="396" ht="15.75" customHeight="1">
      <c r="V396" s="45"/>
      <c r="W396" s="45"/>
      <c r="X396" s="45"/>
    </row>
    <row r="397" ht="15.75" customHeight="1">
      <c r="V397" s="45"/>
      <c r="W397" s="45"/>
      <c r="X397" s="45"/>
    </row>
    <row r="398" ht="15.75" customHeight="1">
      <c r="V398" s="45"/>
      <c r="W398" s="45"/>
      <c r="X398" s="45"/>
    </row>
    <row r="399" ht="15.75" customHeight="1">
      <c r="V399" s="45"/>
      <c r="W399" s="45"/>
      <c r="X399" s="45"/>
    </row>
    <row r="400" ht="15.75" customHeight="1">
      <c r="V400" s="45"/>
      <c r="W400" s="45"/>
      <c r="X400" s="45"/>
    </row>
    <row r="401" ht="15.75" customHeight="1">
      <c r="V401" s="45"/>
      <c r="W401" s="45"/>
      <c r="X401" s="45"/>
    </row>
    <row r="402" ht="15.75" customHeight="1">
      <c r="V402" s="45"/>
      <c r="W402" s="45"/>
      <c r="X402" s="45"/>
    </row>
    <row r="403" ht="15.75" customHeight="1">
      <c r="V403" s="45"/>
      <c r="W403" s="45"/>
      <c r="X403" s="45"/>
    </row>
    <row r="404" ht="15.75" customHeight="1">
      <c r="V404" s="45"/>
      <c r="W404" s="45"/>
      <c r="X404" s="45"/>
    </row>
    <row r="405" ht="15.75" customHeight="1">
      <c r="V405" s="45"/>
      <c r="W405" s="45"/>
      <c r="X405" s="45"/>
    </row>
    <row r="406" ht="15.75" customHeight="1">
      <c r="V406" s="45"/>
      <c r="W406" s="45"/>
      <c r="X406" s="45"/>
    </row>
    <row r="407" ht="15.75" customHeight="1">
      <c r="V407" s="45"/>
      <c r="W407" s="45"/>
      <c r="X407" s="45"/>
    </row>
    <row r="408" ht="15.75" customHeight="1">
      <c r="V408" s="45"/>
      <c r="W408" s="45"/>
      <c r="X408" s="45"/>
    </row>
    <row r="409" ht="15.75" customHeight="1">
      <c r="V409" s="45"/>
      <c r="W409" s="45"/>
      <c r="X409" s="45"/>
    </row>
    <row r="410" ht="15.75" customHeight="1">
      <c r="V410" s="45"/>
      <c r="W410" s="45"/>
      <c r="X410" s="45"/>
    </row>
    <row r="411" ht="15.75" customHeight="1">
      <c r="V411" s="45"/>
      <c r="W411" s="45"/>
      <c r="X411" s="45"/>
    </row>
    <row r="412" ht="15.75" customHeight="1">
      <c r="V412" s="45"/>
      <c r="W412" s="45"/>
      <c r="X412" s="45"/>
    </row>
    <row r="413" ht="15.75" customHeight="1">
      <c r="V413" s="45"/>
      <c r="W413" s="45"/>
      <c r="X413" s="45"/>
    </row>
    <row r="414" ht="15.75" customHeight="1">
      <c r="V414" s="45"/>
      <c r="W414" s="45"/>
      <c r="X414" s="45"/>
    </row>
    <row r="415" ht="15.75" customHeight="1">
      <c r="V415" s="45"/>
      <c r="W415" s="45"/>
      <c r="X415" s="45"/>
    </row>
    <row r="416" ht="15.75" customHeight="1">
      <c r="V416" s="45"/>
      <c r="W416" s="45"/>
      <c r="X416" s="45"/>
    </row>
    <row r="417" ht="15.75" customHeight="1">
      <c r="V417" s="45"/>
      <c r="W417" s="45"/>
      <c r="X417" s="45"/>
    </row>
    <row r="418" ht="15.75" customHeight="1">
      <c r="V418" s="45"/>
      <c r="W418" s="45"/>
      <c r="X418" s="45"/>
    </row>
    <row r="419" ht="15.75" customHeight="1">
      <c r="V419" s="45"/>
      <c r="W419" s="45"/>
      <c r="X419" s="45"/>
    </row>
    <row r="420" ht="15.75" customHeight="1">
      <c r="V420" s="45"/>
      <c r="W420" s="45"/>
      <c r="X420" s="45"/>
    </row>
    <row r="421" ht="15.75" customHeight="1">
      <c r="V421" s="45"/>
      <c r="W421" s="45"/>
      <c r="X421" s="45"/>
    </row>
    <row r="422" ht="15.75" customHeight="1">
      <c r="V422" s="45"/>
      <c r="W422" s="45"/>
      <c r="X422" s="45"/>
    </row>
    <row r="423" ht="15.75" customHeight="1">
      <c r="V423" s="45"/>
      <c r="W423" s="45"/>
      <c r="X423" s="45"/>
    </row>
    <row r="424" ht="15.75" customHeight="1">
      <c r="V424" s="45"/>
      <c r="W424" s="45"/>
      <c r="X424" s="45"/>
    </row>
    <row r="425" ht="15.75" customHeight="1">
      <c r="V425" s="45"/>
      <c r="W425" s="45"/>
      <c r="X425" s="45"/>
    </row>
    <row r="426" ht="15.75" customHeight="1">
      <c r="V426" s="45"/>
      <c r="W426" s="45"/>
      <c r="X426" s="45"/>
    </row>
    <row r="427" ht="15.75" customHeight="1">
      <c r="V427" s="45"/>
      <c r="W427" s="45"/>
      <c r="X427" s="45"/>
    </row>
    <row r="428" ht="15.75" customHeight="1">
      <c r="V428" s="45"/>
      <c r="W428" s="45"/>
      <c r="X428" s="45"/>
    </row>
    <row r="429" ht="15.75" customHeight="1">
      <c r="V429" s="45"/>
      <c r="W429" s="45"/>
      <c r="X429" s="45"/>
    </row>
    <row r="430" ht="15.75" customHeight="1">
      <c r="V430" s="45"/>
      <c r="W430" s="45"/>
      <c r="X430" s="45"/>
    </row>
    <row r="431" ht="15.75" customHeight="1">
      <c r="V431" s="45"/>
      <c r="W431" s="45"/>
      <c r="X431" s="45"/>
    </row>
    <row r="432" ht="15.75" customHeight="1">
      <c r="V432" s="45"/>
      <c r="W432" s="45"/>
      <c r="X432" s="45"/>
    </row>
    <row r="433" ht="15.75" customHeight="1">
      <c r="V433" s="45"/>
      <c r="W433" s="45"/>
      <c r="X433" s="45"/>
    </row>
    <row r="434" ht="15.75" customHeight="1">
      <c r="V434" s="45"/>
      <c r="W434" s="45"/>
      <c r="X434" s="45"/>
    </row>
    <row r="435" ht="15.75" customHeight="1">
      <c r="V435" s="45"/>
      <c r="W435" s="45"/>
      <c r="X435" s="45"/>
    </row>
    <row r="436" ht="15.75" customHeight="1">
      <c r="V436" s="45"/>
      <c r="W436" s="45"/>
      <c r="X436" s="45"/>
    </row>
    <row r="437" ht="15.75" customHeight="1">
      <c r="V437" s="45"/>
      <c r="W437" s="45"/>
      <c r="X437" s="45"/>
    </row>
    <row r="438" ht="15.75" customHeight="1">
      <c r="V438" s="45"/>
      <c r="W438" s="45"/>
      <c r="X438" s="45"/>
    </row>
    <row r="439" ht="15.75" customHeight="1">
      <c r="V439" s="45"/>
      <c r="W439" s="45"/>
      <c r="X439" s="45"/>
    </row>
    <row r="440" ht="15.75" customHeight="1">
      <c r="V440" s="45"/>
      <c r="W440" s="45"/>
      <c r="X440" s="45"/>
    </row>
    <row r="441" ht="15.75" customHeight="1">
      <c r="V441" s="45"/>
      <c r="W441" s="45"/>
      <c r="X441" s="45"/>
    </row>
    <row r="442" ht="15.75" customHeight="1">
      <c r="V442" s="45"/>
      <c r="W442" s="45"/>
      <c r="X442" s="45"/>
    </row>
    <row r="443" ht="15.75" customHeight="1">
      <c r="V443" s="45"/>
      <c r="W443" s="45"/>
      <c r="X443" s="45"/>
    </row>
    <row r="444" ht="15.75" customHeight="1">
      <c r="V444" s="45"/>
      <c r="W444" s="45"/>
      <c r="X444" s="45"/>
    </row>
    <row r="445" ht="15.75" customHeight="1">
      <c r="V445" s="45"/>
      <c r="W445" s="45"/>
      <c r="X445" s="45"/>
    </row>
    <row r="446" ht="15.75" customHeight="1">
      <c r="V446" s="45"/>
      <c r="W446" s="45"/>
      <c r="X446" s="45"/>
    </row>
    <row r="447" ht="15.75" customHeight="1">
      <c r="V447" s="45"/>
      <c r="W447" s="45"/>
      <c r="X447" s="45"/>
    </row>
    <row r="448" ht="15.75" customHeight="1">
      <c r="V448" s="45"/>
      <c r="W448" s="45"/>
      <c r="X448" s="45"/>
    </row>
    <row r="449" ht="15.75" customHeight="1">
      <c r="V449" s="45"/>
      <c r="W449" s="45"/>
      <c r="X449" s="45"/>
    </row>
    <row r="450" ht="15.75" customHeight="1">
      <c r="V450" s="45"/>
      <c r="W450" s="45"/>
      <c r="X450" s="45"/>
    </row>
    <row r="451" ht="15.75" customHeight="1">
      <c r="V451" s="45"/>
      <c r="W451" s="45"/>
      <c r="X451" s="45"/>
    </row>
    <row r="452" ht="15.75" customHeight="1">
      <c r="V452" s="45"/>
      <c r="W452" s="45"/>
      <c r="X452" s="45"/>
    </row>
    <row r="453" ht="15.75" customHeight="1">
      <c r="V453" s="45"/>
      <c r="W453" s="45"/>
      <c r="X453" s="45"/>
    </row>
    <row r="454" ht="15.75" customHeight="1">
      <c r="V454" s="45"/>
      <c r="W454" s="45"/>
      <c r="X454" s="45"/>
    </row>
    <row r="455" ht="15.75" customHeight="1">
      <c r="V455" s="45"/>
      <c r="W455" s="45"/>
      <c r="X455" s="45"/>
    </row>
    <row r="456" ht="15.75" customHeight="1">
      <c r="V456" s="45"/>
      <c r="W456" s="45"/>
      <c r="X456" s="45"/>
    </row>
    <row r="457" ht="15.75" customHeight="1">
      <c r="V457" s="45"/>
      <c r="W457" s="45"/>
      <c r="X457" s="45"/>
    </row>
    <row r="458" ht="15.75" customHeight="1">
      <c r="V458" s="45"/>
      <c r="W458" s="45"/>
      <c r="X458" s="45"/>
    </row>
    <row r="459" ht="15.75" customHeight="1">
      <c r="V459" s="45"/>
      <c r="W459" s="45"/>
      <c r="X459" s="45"/>
    </row>
    <row r="460" ht="15.75" customHeight="1">
      <c r="V460" s="45"/>
      <c r="W460" s="45"/>
      <c r="X460" s="45"/>
    </row>
    <row r="461" ht="15.75" customHeight="1">
      <c r="V461" s="45"/>
      <c r="W461" s="45"/>
      <c r="X461" s="45"/>
    </row>
    <row r="462" ht="15.75" customHeight="1">
      <c r="V462" s="45"/>
      <c r="W462" s="45"/>
      <c r="X462" s="45"/>
    </row>
    <row r="463" ht="15.75" customHeight="1">
      <c r="V463" s="45"/>
      <c r="W463" s="45"/>
      <c r="X463" s="45"/>
    </row>
    <row r="464" ht="15.75" customHeight="1">
      <c r="V464" s="45"/>
      <c r="W464" s="45"/>
      <c r="X464" s="45"/>
    </row>
    <row r="465" ht="15.75" customHeight="1">
      <c r="V465" s="45"/>
      <c r="W465" s="45"/>
      <c r="X465" s="45"/>
    </row>
    <row r="466" ht="15.75" customHeight="1">
      <c r="V466" s="45"/>
      <c r="W466" s="45"/>
      <c r="X466" s="45"/>
    </row>
    <row r="467" ht="15.75" customHeight="1">
      <c r="V467" s="45"/>
      <c r="W467" s="45"/>
      <c r="X467" s="45"/>
    </row>
    <row r="468" ht="15.75" customHeight="1">
      <c r="V468" s="45"/>
      <c r="W468" s="45"/>
      <c r="X468" s="45"/>
    </row>
    <row r="469" ht="15.75" customHeight="1">
      <c r="V469" s="45"/>
      <c r="W469" s="45"/>
      <c r="X469" s="45"/>
    </row>
    <row r="470" ht="15.75" customHeight="1">
      <c r="V470" s="45"/>
      <c r="W470" s="45"/>
      <c r="X470" s="45"/>
    </row>
    <row r="471" ht="15.75" customHeight="1">
      <c r="V471" s="45"/>
      <c r="W471" s="45"/>
      <c r="X471" s="45"/>
    </row>
    <row r="472" ht="15.75" customHeight="1">
      <c r="V472" s="45"/>
      <c r="W472" s="45"/>
      <c r="X472" s="45"/>
    </row>
    <row r="473" ht="15.75" customHeight="1">
      <c r="V473" s="45"/>
      <c r="W473" s="45"/>
      <c r="X473" s="45"/>
    </row>
    <row r="474" ht="15.75" customHeight="1">
      <c r="V474" s="45"/>
      <c r="W474" s="45"/>
      <c r="X474" s="45"/>
    </row>
    <row r="475" ht="15.75" customHeight="1">
      <c r="V475" s="45"/>
      <c r="W475" s="45"/>
      <c r="X475" s="45"/>
    </row>
    <row r="476" ht="15.75" customHeight="1">
      <c r="V476" s="45"/>
      <c r="W476" s="45"/>
      <c r="X476" s="45"/>
    </row>
    <row r="477" ht="15.75" customHeight="1">
      <c r="V477" s="45"/>
      <c r="W477" s="45"/>
      <c r="X477" s="45"/>
    </row>
    <row r="478" ht="15.75" customHeight="1">
      <c r="V478" s="45"/>
      <c r="W478" s="45"/>
      <c r="X478" s="45"/>
    </row>
    <row r="479" ht="15.75" customHeight="1">
      <c r="V479" s="45"/>
      <c r="W479" s="45"/>
      <c r="X479" s="45"/>
    </row>
    <row r="480" ht="15.75" customHeight="1">
      <c r="V480" s="45"/>
      <c r="W480" s="45"/>
      <c r="X480" s="45"/>
    </row>
    <row r="481" ht="15.75" customHeight="1">
      <c r="V481" s="45"/>
      <c r="W481" s="45"/>
      <c r="X481" s="45"/>
    </row>
    <row r="482" ht="15.75" customHeight="1">
      <c r="V482" s="45"/>
      <c r="W482" s="45"/>
      <c r="X482" s="45"/>
    </row>
    <row r="483" ht="15.75" customHeight="1">
      <c r="V483" s="45"/>
      <c r="W483" s="45"/>
      <c r="X483" s="45"/>
    </row>
    <row r="484" ht="15.75" customHeight="1">
      <c r="V484" s="45"/>
      <c r="W484" s="45"/>
      <c r="X484" s="45"/>
    </row>
    <row r="485" ht="15.75" customHeight="1">
      <c r="V485" s="45"/>
      <c r="W485" s="45"/>
      <c r="X485" s="45"/>
    </row>
    <row r="486" ht="15.75" customHeight="1">
      <c r="V486" s="45"/>
      <c r="W486" s="45"/>
      <c r="X486" s="45"/>
    </row>
    <row r="487" ht="15.75" customHeight="1">
      <c r="V487" s="45"/>
      <c r="W487" s="45"/>
      <c r="X487" s="45"/>
    </row>
    <row r="488" ht="15.75" customHeight="1">
      <c r="V488" s="45"/>
      <c r="W488" s="45"/>
      <c r="X488" s="45"/>
    </row>
    <row r="489" ht="15.75" customHeight="1">
      <c r="V489" s="45"/>
      <c r="W489" s="45"/>
      <c r="X489" s="45"/>
    </row>
    <row r="490" ht="15.75" customHeight="1">
      <c r="V490" s="45"/>
      <c r="W490" s="45"/>
      <c r="X490" s="45"/>
    </row>
    <row r="491" ht="15.75" customHeight="1">
      <c r="V491" s="45"/>
      <c r="W491" s="45"/>
      <c r="X491" s="45"/>
    </row>
    <row r="492" ht="15.75" customHeight="1">
      <c r="V492" s="45"/>
      <c r="W492" s="45"/>
      <c r="X492" s="45"/>
    </row>
    <row r="493" ht="15.75" customHeight="1">
      <c r="V493" s="45"/>
      <c r="W493" s="45"/>
      <c r="X493" s="45"/>
    </row>
    <row r="494" ht="15.75" customHeight="1">
      <c r="V494" s="45"/>
      <c r="W494" s="45"/>
      <c r="X494" s="45"/>
    </row>
    <row r="495" ht="15.75" customHeight="1">
      <c r="V495" s="45"/>
      <c r="W495" s="45"/>
      <c r="X495" s="45"/>
    </row>
    <row r="496" ht="15.75" customHeight="1">
      <c r="V496" s="45"/>
      <c r="W496" s="45"/>
      <c r="X496" s="45"/>
    </row>
    <row r="497" ht="15.75" customHeight="1">
      <c r="V497" s="45"/>
      <c r="W497" s="45"/>
      <c r="X497" s="45"/>
    </row>
    <row r="498" ht="15.75" customHeight="1">
      <c r="V498" s="45"/>
      <c r="W498" s="45"/>
      <c r="X498" s="45"/>
    </row>
    <row r="499" ht="15.75" customHeight="1">
      <c r="V499" s="45"/>
      <c r="W499" s="45"/>
      <c r="X499" s="45"/>
    </row>
    <row r="500" ht="15.75" customHeight="1">
      <c r="V500" s="45"/>
      <c r="W500" s="45"/>
      <c r="X500" s="45"/>
    </row>
    <row r="501" ht="15.75" customHeight="1">
      <c r="V501" s="45"/>
      <c r="W501" s="45"/>
      <c r="X501" s="45"/>
    </row>
    <row r="502" ht="15.75" customHeight="1">
      <c r="V502" s="45"/>
      <c r="W502" s="45"/>
      <c r="X502" s="45"/>
    </row>
    <row r="503" ht="15.75" customHeight="1">
      <c r="V503" s="45"/>
      <c r="W503" s="45"/>
      <c r="X503" s="45"/>
    </row>
    <row r="504" ht="15.75" customHeight="1">
      <c r="V504" s="45"/>
      <c r="W504" s="45"/>
      <c r="X504" s="45"/>
    </row>
    <row r="505" ht="15.75" customHeight="1">
      <c r="V505" s="45"/>
      <c r="W505" s="45"/>
      <c r="X505" s="45"/>
    </row>
    <row r="506" ht="15.75" customHeight="1">
      <c r="V506" s="45"/>
      <c r="W506" s="45"/>
      <c r="X506" s="45"/>
    </row>
    <row r="507" ht="15.75" customHeight="1">
      <c r="V507" s="45"/>
      <c r="W507" s="45"/>
      <c r="X507" s="45"/>
    </row>
    <row r="508" ht="15.75" customHeight="1">
      <c r="V508" s="45"/>
      <c r="W508" s="45"/>
      <c r="X508" s="45"/>
    </row>
    <row r="509" ht="15.75" customHeight="1">
      <c r="V509" s="45"/>
      <c r="W509" s="45"/>
      <c r="X509" s="45"/>
    </row>
    <row r="510" ht="15.75" customHeight="1">
      <c r="V510" s="45"/>
      <c r="W510" s="45"/>
      <c r="X510" s="45"/>
    </row>
    <row r="511" ht="15.75" customHeight="1">
      <c r="V511" s="45"/>
      <c r="W511" s="45"/>
      <c r="X511" s="45"/>
    </row>
    <row r="512" ht="15.75" customHeight="1">
      <c r="V512" s="45"/>
      <c r="W512" s="45"/>
      <c r="X512" s="45"/>
    </row>
    <row r="513" ht="15.75" customHeight="1">
      <c r="V513" s="45"/>
      <c r="W513" s="45"/>
      <c r="X513" s="45"/>
    </row>
    <row r="514" ht="15.75" customHeight="1">
      <c r="V514" s="45"/>
      <c r="W514" s="45"/>
      <c r="X514" s="45"/>
    </row>
    <row r="515" ht="15.75" customHeight="1">
      <c r="V515" s="45"/>
      <c r="W515" s="45"/>
      <c r="X515" s="45"/>
    </row>
    <row r="516" ht="15.75" customHeight="1">
      <c r="V516" s="45"/>
      <c r="W516" s="45"/>
      <c r="X516" s="45"/>
    </row>
    <row r="517" ht="15.75" customHeight="1">
      <c r="V517" s="45"/>
      <c r="W517" s="45"/>
      <c r="X517" s="45"/>
    </row>
    <row r="518" ht="15.75" customHeight="1">
      <c r="V518" s="45"/>
      <c r="W518" s="45"/>
      <c r="X518" s="45"/>
    </row>
    <row r="519" ht="15.75" customHeight="1">
      <c r="V519" s="45"/>
      <c r="W519" s="45"/>
      <c r="X519" s="45"/>
    </row>
    <row r="520" ht="15.75" customHeight="1">
      <c r="V520" s="45"/>
      <c r="W520" s="45"/>
      <c r="X520" s="45"/>
    </row>
    <row r="521" ht="15.75" customHeight="1">
      <c r="V521" s="45"/>
      <c r="W521" s="45"/>
      <c r="X521" s="45"/>
    </row>
    <row r="522" ht="15.75" customHeight="1">
      <c r="V522" s="45"/>
      <c r="W522" s="45"/>
      <c r="X522" s="45"/>
    </row>
    <row r="523" ht="15.75" customHeight="1">
      <c r="V523" s="45"/>
      <c r="W523" s="45"/>
      <c r="X523" s="45"/>
    </row>
    <row r="524" ht="15.75" customHeight="1">
      <c r="V524" s="45"/>
      <c r="W524" s="45"/>
      <c r="X524" s="45"/>
    </row>
    <row r="525" ht="15.75" customHeight="1">
      <c r="V525" s="45"/>
      <c r="W525" s="45"/>
      <c r="X525" s="45"/>
    </row>
    <row r="526" ht="15.75" customHeight="1">
      <c r="V526" s="45"/>
      <c r="W526" s="45"/>
      <c r="X526" s="45"/>
    </row>
    <row r="527" ht="15.75" customHeight="1">
      <c r="V527" s="45"/>
      <c r="W527" s="45"/>
      <c r="X527" s="45"/>
    </row>
    <row r="528" ht="15.75" customHeight="1">
      <c r="V528" s="45"/>
      <c r="W528" s="45"/>
      <c r="X528" s="45"/>
    </row>
    <row r="529" ht="15.75" customHeight="1">
      <c r="V529" s="45"/>
      <c r="W529" s="45"/>
      <c r="X529" s="45"/>
    </row>
    <row r="530" ht="15.75" customHeight="1">
      <c r="V530" s="45"/>
      <c r="W530" s="45"/>
      <c r="X530" s="45"/>
    </row>
    <row r="531" ht="15.75" customHeight="1">
      <c r="V531" s="45"/>
      <c r="W531" s="45"/>
      <c r="X531" s="45"/>
    </row>
    <row r="532" ht="15.75" customHeight="1">
      <c r="V532" s="45"/>
      <c r="W532" s="45"/>
      <c r="X532" s="45"/>
    </row>
    <row r="533" ht="15.75" customHeight="1">
      <c r="V533" s="45"/>
      <c r="W533" s="45"/>
      <c r="X533" s="45"/>
    </row>
    <row r="534" ht="15.75" customHeight="1">
      <c r="V534" s="45"/>
      <c r="W534" s="45"/>
      <c r="X534" s="45"/>
    </row>
    <row r="535" ht="15.75" customHeight="1">
      <c r="V535" s="45"/>
      <c r="W535" s="45"/>
      <c r="X535" s="45"/>
    </row>
    <row r="536" ht="15.75" customHeight="1">
      <c r="V536" s="45"/>
      <c r="W536" s="45"/>
      <c r="X536" s="45"/>
    </row>
    <row r="537" ht="15.75" customHeight="1">
      <c r="V537" s="45"/>
      <c r="W537" s="45"/>
      <c r="X537" s="45"/>
    </row>
    <row r="538" ht="15.75" customHeight="1">
      <c r="V538" s="45"/>
      <c r="W538" s="45"/>
      <c r="X538" s="45"/>
    </row>
    <row r="539" ht="15.75" customHeight="1">
      <c r="V539" s="45"/>
      <c r="W539" s="45"/>
      <c r="X539" s="45"/>
    </row>
    <row r="540" ht="15.75" customHeight="1">
      <c r="V540" s="45"/>
      <c r="W540" s="45"/>
      <c r="X540" s="45"/>
    </row>
    <row r="541" ht="15.75" customHeight="1">
      <c r="V541" s="45"/>
      <c r="W541" s="45"/>
      <c r="X541" s="45"/>
    </row>
    <row r="542" ht="15.75" customHeight="1">
      <c r="V542" s="45"/>
      <c r="W542" s="45"/>
      <c r="X542" s="45"/>
    </row>
    <row r="543" ht="15.75" customHeight="1">
      <c r="V543" s="45"/>
      <c r="W543" s="45"/>
      <c r="X543" s="45"/>
    </row>
    <row r="544" ht="15.75" customHeight="1">
      <c r="V544" s="45"/>
      <c r="W544" s="45"/>
      <c r="X544" s="45"/>
    </row>
    <row r="545" ht="15.75" customHeight="1">
      <c r="V545" s="45"/>
      <c r="W545" s="45"/>
      <c r="X545" s="45"/>
    </row>
    <row r="546" ht="15.75" customHeight="1">
      <c r="V546" s="45"/>
      <c r="W546" s="45"/>
      <c r="X546" s="45"/>
    </row>
    <row r="547" ht="15.75" customHeight="1">
      <c r="V547" s="45"/>
      <c r="W547" s="45"/>
      <c r="X547" s="45"/>
    </row>
    <row r="548" ht="15.75" customHeight="1">
      <c r="V548" s="45"/>
      <c r="W548" s="45"/>
      <c r="X548" s="45"/>
    </row>
    <row r="549" ht="15.75" customHeight="1">
      <c r="V549" s="45"/>
      <c r="W549" s="45"/>
      <c r="X549" s="45"/>
    </row>
    <row r="550" ht="15.75" customHeight="1">
      <c r="V550" s="45"/>
      <c r="W550" s="45"/>
      <c r="X550" s="45"/>
    </row>
    <row r="551" ht="15.75" customHeight="1">
      <c r="V551" s="45"/>
      <c r="W551" s="45"/>
      <c r="X551" s="45"/>
    </row>
    <row r="552" ht="15.75" customHeight="1">
      <c r="V552" s="45"/>
      <c r="W552" s="45"/>
      <c r="X552" s="45"/>
    </row>
    <row r="553" ht="15.75" customHeight="1">
      <c r="V553" s="45"/>
      <c r="W553" s="45"/>
      <c r="X553" s="45"/>
    </row>
    <row r="554" ht="15.75" customHeight="1">
      <c r="V554" s="45"/>
      <c r="W554" s="45"/>
      <c r="X554" s="45"/>
    </row>
    <row r="555" ht="15.75" customHeight="1">
      <c r="V555" s="45"/>
      <c r="W555" s="45"/>
      <c r="X555" s="45"/>
    </row>
    <row r="556" ht="15.75" customHeight="1">
      <c r="V556" s="45"/>
      <c r="W556" s="45"/>
      <c r="X556" s="45"/>
    </row>
    <row r="557" ht="15.75" customHeight="1">
      <c r="V557" s="45"/>
      <c r="W557" s="45"/>
      <c r="X557" s="45"/>
    </row>
    <row r="558" ht="15.75" customHeight="1">
      <c r="V558" s="45"/>
      <c r="W558" s="45"/>
      <c r="X558" s="45"/>
    </row>
    <row r="559" ht="15.75" customHeight="1">
      <c r="V559" s="45"/>
      <c r="W559" s="45"/>
      <c r="X559" s="45"/>
    </row>
    <row r="560" ht="15.75" customHeight="1">
      <c r="V560" s="45"/>
      <c r="W560" s="45"/>
      <c r="X560" s="45"/>
    </row>
    <row r="561" ht="15.75" customHeight="1">
      <c r="V561" s="45"/>
      <c r="W561" s="45"/>
      <c r="X561" s="45"/>
    </row>
    <row r="562" ht="15.75" customHeight="1">
      <c r="V562" s="45"/>
      <c r="W562" s="45"/>
      <c r="X562" s="45"/>
    </row>
    <row r="563" ht="15.75" customHeight="1">
      <c r="V563" s="45"/>
      <c r="W563" s="45"/>
      <c r="X563" s="45"/>
    </row>
    <row r="564" ht="15.75" customHeight="1">
      <c r="V564" s="45"/>
      <c r="W564" s="45"/>
      <c r="X564" s="45"/>
    </row>
    <row r="565" ht="15.75" customHeight="1">
      <c r="V565" s="45"/>
      <c r="W565" s="45"/>
      <c r="X565" s="45"/>
    </row>
    <row r="566" ht="15.75" customHeight="1">
      <c r="V566" s="45"/>
      <c r="W566" s="45"/>
      <c r="X566" s="45"/>
    </row>
    <row r="567" ht="15.75" customHeight="1">
      <c r="V567" s="45"/>
      <c r="W567" s="45"/>
      <c r="X567" s="45"/>
    </row>
    <row r="568" ht="15.75" customHeight="1">
      <c r="V568" s="45"/>
      <c r="W568" s="45"/>
      <c r="X568" s="45"/>
    </row>
    <row r="569" ht="15.75" customHeight="1">
      <c r="V569" s="45"/>
      <c r="W569" s="45"/>
      <c r="X569" s="45"/>
    </row>
    <row r="570" ht="15.75" customHeight="1">
      <c r="V570" s="45"/>
      <c r="W570" s="45"/>
      <c r="X570" s="45"/>
    </row>
    <row r="571" ht="15.75" customHeight="1">
      <c r="V571" s="45"/>
      <c r="W571" s="45"/>
      <c r="X571" s="45"/>
    </row>
    <row r="572" ht="15.75" customHeight="1">
      <c r="V572" s="45"/>
      <c r="W572" s="45"/>
      <c r="X572" s="45"/>
    </row>
    <row r="573" ht="15.75" customHeight="1">
      <c r="V573" s="45"/>
      <c r="W573" s="45"/>
      <c r="X573" s="45"/>
    </row>
    <row r="574" ht="15.75" customHeight="1">
      <c r="V574" s="45"/>
      <c r="W574" s="45"/>
      <c r="X574" s="45"/>
    </row>
    <row r="575" ht="15.75" customHeight="1">
      <c r="V575" s="45"/>
      <c r="W575" s="45"/>
      <c r="X575" s="45"/>
    </row>
    <row r="576" ht="15.75" customHeight="1">
      <c r="V576" s="45"/>
      <c r="W576" s="45"/>
      <c r="X576" s="45"/>
    </row>
    <row r="577" ht="15.75" customHeight="1">
      <c r="V577" s="45"/>
      <c r="W577" s="45"/>
      <c r="X577" s="45"/>
    </row>
    <row r="578" ht="15.75" customHeight="1">
      <c r="V578" s="45"/>
      <c r="W578" s="45"/>
      <c r="X578" s="45"/>
    </row>
    <row r="579" ht="15.75" customHeight="1">
      <c r="V579" s="45"/>
      <c r="W579" s="45"/>
      <c r="X579" s="45"/>
    </row>
    <row r="580" ht="15.75" customHeight="1">
      <c r="V580" s="45"/>
      <c r="W580" s="45"/>
      <c r="X580" s="45"/>
    </row>
    <row r="581" ht="15.75" customHeight="1">
      <c r="V581" s="45"/>
      <c r="W581" s="45"/>
      <c r="X581" s="45"/>
    </row>
    <row r="582" ht="15.75" customHeight="1">
      <c r="V582" s="45"/>
      <c r="W582" s="45"/>
      <c r="X582" s="45"/>
    </row>
    <row r="583" ht="15.75" customHeight="1">
      <c r="V583" s="45"/>
      <c r="W583" s="45"/>
      <c r="X583" s="45"/>
    </row>
    <row r="584" ht="15.75" customHeight="1">
      <c r="V584" s="45"/>
      <c r="W584" s="45"/>
      <c r="X584" s="45"/>
    </row>
    <row r="585" ht="15.75" customHeight="1">
      <c r="V585" s="45"/>
      <c r="W585" s="45"/>
      <c r="X585" s="45"/>
    </row>
    <row r="586" ht="15.75" customHeight="1">
      <c r="V586" s="45"/>
      <c r="W586" s="45"/>
      <c r="X586" s="45"/>
    </row>
    <row r="587" ht="15.75" customHeight="1">
      <c r="V587" s="45"/>
      <c r="W587" s="45"/>
      <c r="X587" s="45"/>
    </row>
    <row r="588" ht="15.75" customHeight="1">
      <c r="V588" s="45"/>
      <c r="W588" s="45"/>
      <c r="X588" s="45"/>
    </row>
    <row r="589" ht="15.75" customHeight="1">
      <c r="V589" s="45"/>
      <c r="W589" s="45"/>
      <c r="X589" s="45"/>
    </row>
    <row r="590" ht="15.75" customHeight="1">
      <c r="V590" s="45"/>
      <c r="W590" s="45"/>
      <c r="X590" s="45"/>
    </row>
    <row r="591" ht="15.75" customHeight="1">
      <c r="V591" s="45"/>
      <c r="W591" s="45"/>
      <c r="X591" s="45"/>
    </row>
    <row r="592" ht="15.75" customHeight="1">
      <c r="V592" s="45"/>
      <c r="W592" s="45"/>
      <c r="X592" s="45"/>
    </row>
    <row r="593" ht="15.75" customHeight="1">
      <c r="V593" s="45"/>
      <c r="W593" s="45"/>
      <c r="X593" s="45"/>
    </row>
    <row r="594" ht="15.75" customHeight="1">
      <c r="V594" s="45"/>
      <c r="W594" s="45"/>
      <c r="X594" s="45"/>
    </row>
    <row r="595" ht="15.75" customHeight="1">
      <c r="V595" s="45"/>
      <c r="W595" s="45"/>
      <c r="X595" s="45"/>
    </row>
    <row r="596" ht="15.75" customHeight="1">
      <c r="V596" s="45"/>
      <c r="W596" s="45"/>
      <c r="X596" s="45"/>
    </row>
    <row r="597" ht="15.75" customHeight="1">
      <c r="V597" s="45"/>
      <c r="W597" s="45"/>
      <c r="X597" s="45"/>
    </row>
    <row r="598" ht="15.75" customHeight="1">
      <c r="V598" s="45"/>
      <c r="W598" s="45"/>
      <c r="X598" s="45"/>
    </row>
    <row r="599" ht="15.75" customHeight="1">
      <c r="V599" s="45"/>
      <c r="W599" s="45"/>
      <c r="X599" s="45"/>
    </row>
    <row r="600" ht="15.75" customHeight="1">
      <c r="V600" s="45"/>
      <c r="W600" s="45"/>
      <c r="X600" s="45"/>
    </row>
    <row r="601" ht="15.75" customHeight="1">
      <c r="V601" s="45"/>
      <c r="W601" s="45"/>
      <c r="X601" s="45"/>
    </row>
    <row r="602" ht="15.75" customHeight="1">
      <c r="V602" s="45"/>
      <c r="W602" s="45"/>
      <c r="X602" s="45"/>
    </row>
    <row r="603" ht="15.75" customHeight="1">
      <c r="V603" s="45"/>
      <c r="W603" s="45"/>
      <c r="X603" s="45"/>
    </row>
    <row r="604" ht="15.75" customHeight="1">
      <c r="V604" s="45"/>
      <c r="W604" s="45"/>
      <c r="X604" s="45"/>
    </row>
    <row r="605" ht="15.75" customHeight="1">
      <c r="V605" s="45"/>
      <c r="W605" s="45"/>
      <c r="X605" s="45"/>
    </row>
    <row r="606" ht="15.75" customHeight="1">
      <c r="V606" s="45"/>
      <c r="W606" s="45"/>
      <c r="X606" s="45"/>
    </row>
    <row r="607" ht="15.75" customHeight="1">
      <c r="V607" s="45"/>
      <c r="W607" s="45"/>
      <c r="X607" s="45"/>
    </row>
    <row r="608" ht="15.75" customHeight="1">
      <c r="V608" s="45"/>
      <c r="W608" s="45"/>
      <c r="X608" s="45"/>
    </row>
    <row r="609" ht="15.75" customHeight="1">
      <c r="V609" s="45"/>
      <c r="W609" s="45"/>
      <c r="X609" s="45"/>
    </row>
    <row r="610" ht="15.75" customHeight="1">
      <c r="V610" s="45"/>
      <c r="W610" s="45"/>
      <c r="X610" s="45"/>
    </row>
    <row r="611" ht="15.75" customHeight="1">
      <c r="V611" s="45"/>
      <c r="W611" s="45"/>
      <c r="X611" s="45"/>
    </row>
    <row r="612" ht="15.75" customHeight="1">
      <c r="V612" s="45"/>
      <c r="W612" s="45"/>
      <c r="X612" s="45"/>
    </row>
    <row r="613" ht="15.75" customHeight="1">
      <c r="V613" s="45"/>
      <c r="W613" s="45"/>
      <c r="X613" s="45"/>
    </row>
    <row r="614" ht="15.75" customHeight="1">
      <c r="V614" s="45"/>
      <c r="W614" s="45"/>
      <c r="X614" s="45"/>
    </row>
    <row r="615" ht="15.75" customHeight="1">
      <c r="V615" s="45"/>
      <c r="W615" s="45"/>
      <c r="X615" s="45"/>
    </row>
    <row r="616" ht="15.75" customHeight="1">
      <c r="V616" s="45"/>
      <c r="W616" s="45"/>
      <c r="X616" s="45"/>
    </row>
    <row r="617" ht="15.75" customHeight="1">
      <c r="V617" s="45"/>
      <c r="W617" s="45"/>
      <c r="X617" s="45"/>
    </row>
    <row r="618" ht="15.75" customHeight="1">
      <c r="V618" s="45"/>
      <c r="W618" s="45"/>
      <c r="X618" s="45"/>
    </row>
    <row r="619" ht="15.75" customHeight="1">
      <c r="V619" s="45"/>
      <c r="W619" s="45"/>
      <c r="X619" s="45"/>
    </row>
    <row r="620" ht="15.75" customHeight="1">
      <c r="V620" s="45"/>
      <c r="W620" s="45"/>
      <c r="X620" s="45"/>
    </row>
    <row r="621" ht="15.75" customHeight="1">
      <c r="V621" s="45"/>
      <c r="W621" s="45"/>
      <c r="X621" s="45"/>
    </row>
    <row r="622" ht="15.75" customHeight="1">
      <c r="V622" s="45"/>
      <c r="W622" s="45"/>
      <c r="X622" s="45"/>
    </row>
    <row r="623" ht="15.75" customHeight="1">
      <c r="V623" s="45"/>
      <c r="W623" s="45"/>
      <c r="X623" s="45"/>
    </row>
    <row r="624" ht="15.75" customHeight="1">
      <c r="V624" s="45"/>
      <c r="W624" s="45"/>
      <c r="X624" s="45"/>
    </row>
    <row r="625" ht="15.75" customHeight="1">
      <c r="V625" s="45"/>
      <c r="W625" s="45"/>
      <c r="X625" s="45"/>
    </row>
    <row r="626" ht="15.75" customHeight="1">
      <c r="V626" s="45"/>
      <c r="W626" s="45"/>
      <c r="X626" s="45"/>
    </row>
    <row r="627" ht="15.75" customHeight="1">
      <c r="V627" s="45"/>
      <c r="W627" s="45"/>
      <c r="X627" s="45"/>
    </row>
    <row r="628" ht="15.75" customHeight="1">
      <c r="V628" s="45"/>
      <c r="W628" s="45"/>
      <c r="X628" s="45"/>
    </row>
    <row r="629" ht="15.75" customHeight="1">
      <c r="V629" s="45"/>
      <c r="W629" s="45"/>
      <c r="X629" s="45"/>
    </row>
    <row r="630" ht="15.75" customHeight="1">
      <c r="V630" s="45"/>
      <c r="W630" s="45"/>
      <c r="X630" s="45"/>
    </row>
    <row r="631" ht="15.75" customHeight="1">
      <c r="V631" s="45"/>
      <c r="W631" s="45"/>
      <c r="X631" s="45"/>
    </row>
    <row r="632" ht="15.75" customHeight="1">
      <c r="V632" s="45"/>
      <c r="W632" s="45"/>
      <c r="X632" s="45"/>
    </row>
    <row r="633" ht="15.75" customHeight="1">
      <c r="V633" s="45"/>
      <c r="W633" s="45"/>
      <c r="X633" s="45"/>
    </row>
    <row r="634" ht="15.75" customHeight="1">
      <c r="V634" s="45"/>
      <c r="W634" s="45"/>
      <c r="X634" s="45"/>
    </row>
    <row r="635" ht="15.75" customHeight="1">
      <c r="V635" s="45"/>
      <c r="W635" s="45"/>
      <c r="X635" s="45"/>
    </row>
    <row r="636" ht="15.75" customHeight="1">
      <c r="V636" s="45"/>
      <c r="W636" s="45"/>
      <c r="X636" s="45"/>
    </row>
    <row r="637" ht="15.75" customHeight="1">
      <c r="V637" s="45"/>
      <c r="W637" s="45"/>
      <c r="X637" s="45"/>
    </row>
    <row r="638" ht="15.75" customHeight="1">
      <c r="V638" s="45"/>
      <c r="W638" s="45"/>
      <c r="X638" s="45"/>
    </row>
    <row r="639" ht="15.75" customHeight="1">
      <c r="V639" s="45"/>
      <c r="W639" s="45"/>
      <c r="X639" s="45"/>
    </row>
    <row r="640" ht="15.75" customHeight="1">
      <c r="V640" s="45"/>
      <c r="W640" s="45"/>
      <c r="X640" s="45"/>
    </row>
    <row r="641" ht="15.75" customHeight="1">
      <c r="V641" s="45"/>
      <c r="W641" s="45"/>
      <c r="X641" s="45"/>
    </row>
    <row r="642" ht="15.75" customHeight="1">
      <c r="V642" s="45"/>
      <c r="W642" s="45"/>
      <c r="X642" s="45"/>
    </row>
    <row r="643" ht="15.75" customHeight="1">
      <c r="V643" s="45"/>
      <c r="W643" s="45"/>
      <c r="X643" s="45"/>
    </row>
    <row r="644" ht="15.75" customHeight="1">
      <c r="V644" s="45"/>
      <c r="W644" s="45"/>
      <c r="X644" s="45"/>
    </row>
    <row r="645" ht="15.75" customHeight="1">
      <c r="V645" s="45"/>
      <c r="W645" s="45"/>
      <c r="X645" s="45"/>
    </row>
    <row r="646" ht="15.75" customHeight="1">
      <c r="V646" s="45"/>
      <c r="W646" s="45"/>
      <c r="X646" s="45"/>
    </row>
    <row r="647" ht="15.75" customHeight="1">
      <c r="V647" s="45"/>
      <c r="W647" s="45"/>
      <c r="X647" s="45"/>
    </row>
    <row r="648" ht="15.75" customHeight="1">
      <c r="V648" s="45"/>
      <c r="W648" s="45"/>
      <c r="X648" s="45"/>
    </row>
    <row r="649" ht="15.75" customHeight="1">
      <c r="V649" s="45"/>
      <c r="W649" s="45"/>
      <c r="X649" s="45"/>
    </row>
    <row r="650" ht="15.75" customHeight="1">
      <c r="V650" s="45"/>
      <c r="W650" s="45"/>
      <c r="X650" s="45"/>
    </row>
    <row r="651" ht="15.75" customHeight="1">
      <c r="V651" s="45"/>
      <c r="W651" s="45"/>
      <c r="X651" s="45"/>
    </row>
    <row r="652" ht="15.75" customHeight="1">
      <c r="V652" s="45"/>
      <c r="W652" s="45"/>
      <c r="X652" s="45"/>
    </row>
    <row r="653" ht="15.75" customHeight="1">
      <c r="V653" s="45"/>
      <c r="W653" s="45"/>
      <c r="X653" s="45"/>
    </row>
    <row r="654" ht="15.75" customHeight="1">
      <c r="V654" s="45"/>
      <c r="W654" s="45"/>
      <c r="X654" s="45"/>
    </row>
    <row r="655" ht="15.75" customHeight="1">
      <c r="V655" s="45"/>
      <c r="W655" s="45"/>
      <c r="X655" s="45"/>
    </row>
    <row r="656" ht="15.75" customHeight="1">
      <c r="V656" s="45"/>
      <c r="W656" s="45"/>
      <c r="X656" s="45"/>
    </row>
    <row r="657" ht="15.75" customHeight="1">
      <c r="V657" s="45"/>
      <c r="W657" s="45"/>
      <c r="X657" s="45"/>
    </row>
    <row r="658" ht="15.75" customHeight="1">
      <c r="V658" s="45"/>
      <c r="W658" s="45"/>
      <c r="X658" s="45"/>
    </row>
    <row r="659" ht="15.75" customHeight="1">
      <c r="V659" s="45"/>
      <c r="W659" s="45"/>
      <c r="X659" s="45"/>
    </row>
    <row r="660" ht="15.75" customHeight="1">
      <c r="V660" s="45"/>
      <c r="W660" s="45"/>
      <c r="X660" s="45"/>
    </row>
    <row r="661" ht="15.75" customHeight="1">
      <c r="V661" s="45"/>
      <c r="W661" s="45"/>
      <c r="X661" s="45"/>
    </row>
    <row r="662" ht="15.75" customHeight="1">
      <c r="V662" s="45"/>
      <c r="W662" s="45"/>
      <c r="X662" s="45"/>
    </row>
    <row r="663" ht="15.75" customHeight="1">
      <c r="V663" s="45"/>
      <c r="W663" s="45"/>
      <c r="X663" s="45"/>
    </row>
    <row r="664" ht="15.75" customHeight="1">
      <c r="V664" s="45"/>
      <c r="W664" s="45"/>
      <c r="X664" s="45"/>
    </row>
    <row r="665" ht="15.75" customHeight="1">
      <c r="V665" s="45"/>
      <c r="W665" s="45"/>
      <c r="X665" s="45"/>
    </row>
    <row r="666" ht="15.75" customHeight="1">
      <c r="V666" s="45"/>
      <c r="W666" s="45"/>
      <c r="X666" s="45"/>
    </row>
    <row r="667" ht="15.75" customHeight="1">
      <c r="V667" s="45"/>
      <c r="W667" s="45"/>
      <c r="X667" s="45"/>
    </row>
    <row r="668" ht="15.75" customHeight="1">
      <c r="V668" s="45"/>
      <c r="W668" s="45"/>
      <c r="X668" s="45"/>
    </row>
    <row r="669" ht="15.75" customHeight="1">
      <c r="V669" s="45"/>
      <c r="W669" s="45"/>
      <c r="X669" s="45"/>
    </row>
    <row r="670" ht="15.75" customHeight="1">
      <c r="V670" s="45"/>
      <c r="W670" s="45"/>
      <c r="X670" s="45"/>
    </row>
    <row r="671" ht="15.75" customHeight="1">
      <c r="V671" s="45"/>
      <c r="W671" s="45"/>
      <c r="X671" s="45"/>
    </row>
    <row r="672" ht="15.75" customHeight="1">
      <c r="V672" s="45"/>
      <c r="W672" s="45"/>
      <c r="X672" s="45"/>
    </row>
    <row r="673" ht="15.75" customHeight="1">
      <c r="V673" s="45"/>
      <c r="W673" s="45"/>
      <c r="X673" s="45"/>
    </row>
    <row r="674" ht="15.75" customHeight="1">
      <c r="V674" s="45"/>
      <c r="W674" s="45"/>
      <c r="X674" s="45"/>
    </row>
    <row r="675" ht="15.75" customHeight="1">
      <c r="V675" s="45"/>
      <c r="W675" s="45"/>
      <c r="X675" s="45"/>
    </row>
    <row r="676" ht="15.75" customHeight="1">
      <c r="V676" s="45"/>
      <c r="W676" s="45"/>
      <c r="X676" s="45"/>
    </row>
    <row r="677" ht="15.75" customHeight="1">
      <c r="V677" s="45"/>
      <c r="W677" s="45"/>
      <c r="X677" s="45"/>
    </row>
    <row r="678" ht="15.75" customHeight="1">
      <c r="V678" s="45"/>
      <c r="W678" s="45"/>
      <c r="X678" s="45"/>
    </row>
    <row r="679" ht="15.75" customHeight="1">
      <c r="V679" s="45"/>
      <c r="W679" s="45"/>
      <c r="X679" s="45"/>
    </row>
    <row r="680" ht="15.75" customHeight="1">
      <c r="V680" s="45"/>
      <c r="W680" s="45"/>
      <c r="X680" s="45"/>
    </row>
    <row r="681" ht="15.75" customHeight="1">
      <c r="V681" s="45"/>
      <c r="W681" s="45"/>
      <c r="X681" s="45"/>
    </row>
    <row r="682" ht="15.75" customHeight="1">
      <c r="V682" s="45"/>
      <c r="W682" s="45"/>
      <c r="X682" s="45"/>
    </row>
    <row r="683" ht="15.75" customHeight="1">
      <c r="V683" s="45"/>
      <c r="W683" s="45"/>
      <c r="X683" s="45"/>
    </row>
    <row r="684" ht="15.75" customHeight="1">
      <c r="V684" s="45"/>
      <c r="W684" s="45"/>
      <c r="X684" s="45"/>
    </row>
    <row r="685" ht="15.75" customHeight="1">
      <c r="V685" s="45"/>
      <c r="W685" s="45"/>
      <c r="X685" s="45"/>
    </row>
    <row r="686" ht="15.75" customHeight="1">
      <c r="V686" s="45"/>
      <c r="W686" s="45"/>
      <c r="X686" s="45"/>
    </row>
    <row r="687" ht="15.75" customHeight="1">
      <c r="V687" s="45"/>
      <c r="W687" s="45"/>
      <c r="X687" s="45"/>
    </row>
    <row r="688" ht="15.75" customHeight="1">
      <c r="V688" s="45"/>
      <c r="W688" s="45"/>
      <c r="X688" s="45"/>
    </row>
    <row r="689" ht="15.75" customHeight="1">
      <c r="V689" s="45"/>
      <c r="W689" s="45"/>
      <c r="X689" s="45"/>
    </row>
    <row r="690" ht="15.75" customHeight="1">
      <c r="V690" s="45"/>
      <c r="W690" s="45"/>
      <c r="X690" s="45"/>
    </row>
    <row r="691" ht="15.75" customHeight="1">
      <c r="V691" s="45"/>
      <c r="W691" s="45"/>
      <c r="X691" s="45"/>
    </row>
    <row r="692" ht="15.75" customHeight="1">
      <c r="V692" s="45"/>
      <c r="W692" s="45"/>
      <c r="X692" s="45"/>
    </row>
    <row r="693" ht="15.75" customHeight="1">
      <c r="V693" s="45"/>
      <c r="W693" s="45"/>
      <c r="X693" s="45"/>
    </row>
    <row r="694" ht="15.75" customHeight="1">
      <c r="V694" s="45"/>
      <c r="W694" s="45"/>
      <c r="X694" s="45"/>
    </row>
    <row r="695" ht="15.75" customHeight="1">
      <c r="V695" s="45"/>
      <c r="W695" s="45"/>
      <c r="X695" s="45"/>
    </row>
    <row r="696" ht="15.75" customHeight="1">
      <c r="V696" s="45"/>
      <c r="W696" s="45"/>
      <c r="X696" s="45"/>
    </row>
    <row r="697" ht="15.75" customHeight="1">
      <c r="V697" s="45"/>
      <c r="W697" s="45"/>
      <c r="X697" s="45"/>
    </row>
    <row r="698" ht="15.75" customHeight="1">
      <c r="V698" s="45"/>
      <c r="W698" s="45"/>
      <c r="X698" s="45"/>
    </row>
    <row r="699" ht="15.75" customHeight="1">
      <c r="V699" s="45"/>
      <c r="W699" s="45"/>
      <c r="X699" s="45"/>
    </row>
    <row r="700" ht="15.75" customHeight="1">
      <c r="V700" s="45"/>
      <c r="W700" s="45"/>
      <c r="X700" s="45"/>
    </row>
    <row r="701" ht="15.75" customHeight="1">
      <c r="V701" s="45"/>
      <c r="W701" s="45"/>
      <c r="X701" s="45"/>
    </row>
    <row r="702" ht="15.75" customHeight="1">
      <c r="V702" s="45"/>
      <c r="W702" s="45"/>
      <c r="X702" s="45"/>
    </row>
    <row r="703" ht="15.75" customHeight="1">
      <c r="V703" s="45"/>
      <c r="W703" s="45"/>
      <c r="X703" s="45"/>
    </row>
    <row r="704" ht="15.75" customHeight="1">
      <c r="V704" s="45"/>
      <c r="W704" s="45"/>
      <c r="X704" s="45"/>
    </row>
    <row r="705" ht="15.75" customHeight="1">
      <c r="V705" s="45"/>
      <c r="W705" s="45"/>
      <c r="X705" s="45"/>
    </row>
    <row r="706" ht="15.75" customHeight="1">
      <c r="V706" s="45"/>
      <c r="W706" s="45"/>
      <c r="X706" s="45"/>
    </row>
    <row r="707" ht="15.75" customHeight="1">
      <c r="V707" s="45"/>
      <c r="W707" s="45"/>
      <c r="X707" s="45"/>
    </row>
    <row r="708" ht="15.75" customHeight="1">
      <c r="V708" s="45"/>
      <c r="W708" s="45"/>
      <c r="X708" s="45"/>
    </row>
    <row r="709" ht="15.75" customHeight="1">
      <c r="V709" s="45"/>
      <c r="W709" s="45"/>
      <c r="X709" s="45"/>
    </row>
    <row r="710" ht="15.75" customHeight="1">
      <c r="V710" s="45"/>
      <c r="W710" s="45"/>
      <c r="X710" s="45"/>
    </row>
    <row r="711" ht="15.75" customHeight="1">
      <c r="V711" s="45"/>
      <c r="W711" s="45"/>
      <c r="X711" s="45"/>
    </row>
    <row r="712" ht="15.75" customHeight="1">
      <c r="V712" s="45"/>
      <c r="W712" s="45"/>
      <c r="X712" s="45"/>
    </row>
    <row r="713" ht="15.75" customHeight="1">
      <c r="V713" s="45"/>
      <c r="W713" s="45"/>
      <c r="X713" s="45"/>
    </row>
    <row r="714" ht="15.75" customHeight="1">
      <c r="V714" s="45"/>
      <c r="W714" s="45"/>
      <c r="X714" s="45"/>
    </row>
    <row r="715" ht="15.75" customHeight="1">
      <c r="V715" s="45"/>
      <c r="W715" s="45"/>
      <c r="X715" s="45"/>
    </row>
    <row r="716" ht="15.75" customHeight="1">
      <c r="V716" s="45"/>
      <c r="W716" s="45"/>
      <c r="X716" s="45"/>
    </row>
    <row r="717" ht="15.75" customHeight="1">
      <c r="V717" s="45"/>
      <c r="W717" s="45"/>
      <c r="X717" s="45"/>
    </row>
    <row r="718" ht="15.75" customHeight="1">
      <c r="V718" s="45"/>
      <c r="W718" s="45"/>
      <c r="X718" s="45"/>
    </row>
    <row r="719" ht="15.75" customHeight="1">
      <c r="V719" s="45"/>
      <c r="W719" s="45"/>
      <c r="X719" s="45"/>
    </row>
    <row r="720" ht="15.75" customHeight="1">
      <c r="V720" s="45"/>
      <c r="W720" s="45"/>
      <c r="X720" s="45"/>
    </row>
    <row r="721" ht="15.75" customHeight="1">
      <c r="V721" s="45"/>
      <c r="W721" s="45"/>
      <c r="X721" s="45"/>
    </row>
    <row r="722" ht="15.75" customHeight="1">
      <c r="V722" s="45"/>
      <c r="W722" s="45"/>
      <c r="X722" s="45"/>
    </row>
    <row r="723" ht="15.75" customHeight="1">
      <c r="V723" s="45"/>
      <c r="W723" s="45"/>
      <c r="X723" s="45"/>
    </row>
    <row r="724" ht="15.75" customHeight="1">
      <c r="V724" s="45"/>
      <c r="W724" s="45"/>
      <c r="X724" s="45"/>
    </row>
    <row r="725" ht="15.75" customHeight="1">
      <c r="V725" s="45"/>
      <c r="W725" s="45"/>
      <c r="X725" s="45"/>
    </row>
    <row r="726" ht="15.75" customHeight="1">
      <c r="V726" s="45"/>
      <c r="W726" s="45"/>
      <c r="X726" s="45"/>
    </row>
    <row r="727" ht="15.75" customHeight="1">
      <c r="V727" s="45"/>
      <c r="W727" s="45"/>
      <c r="X727" s="45"/>
    </row>
    <row r="728" ht="15.75" customHeight="1">
      <c r="V728" s="45"/>
      <c r="W728" s="45"/>
      <c r="X728" s="45"/>
    </row>
    <row r="729" ht="15.75" customHeight="1">
      <c r="V729" s="45"/>
      <c r="W729" s="45"/>
      <c r="X729" s="45"/>
    </row>
    <row r="730" ht="15.75" customHeight="1">
      <c r="V730" s="45"/>
      <c r="W730" s="45"/>
      <c r="X730" s="45"/>
    </row>
    <row r="731" ht="15.75" customHeight="1">
      <c r="V731" s="45"/>
      <c r="W731" s="45"/>
      <c r="X731" s="45"/>
    </row>
    <row r="732" ht="15.75" customHeight="1">
      <c r="V732" s="45"/>
      <c r="W732" s="45"/>
      <c r="X732" s="45"/>
    </row>
    <row r="733" ht="15.75" customHeight="1">
      <c r="V733" s="45"/>
      <c r="W733" s="45"/>
      <c r="X733" s="45"/>
    </row>
    <row r="734" ht="15.75" customHeight="1">
      <c r="V734" s="45"/>
      <c r="W734" s="45"/>
      <c r="X734" s="45"/>
    </row>
    <row r="735" ht="15.75" customHeight="1">
      <c r="V735" s="45"/>
      <c r="W735" s="45"/>
      <c r="X735" s="45"/>
    </row>
    <row r="736" ht="15.75" customHeight="1">
      <c r="V736" s="45"/>
      <c r="W736" s="45"/>
      <c r="X736" s="45"/>
    </row>
    <row r="737" ht="15.75" customHeight="1">
      <c r="V737" s="45"/>
      <c r="W737" s="45"/>
      <c r="X737" s="45"/>
    </row>
    <row r="738" ht="15.75" customHeight="1">
      <c r="V738" s="45"/>
      <c r="W738" s="45"/>
      <c r="X738" s="45"/>
    </row>
    <row r="739" ht="15.75" customHeight="1">
      <c r="V739" s="45"/>
      <c r="W739" s="45"/>
      <c r="X739" s="45"/>
    </row>
    <row r="740" ht="15.75" customHeight="1">
      <c r="V740" s="45"/>
      <c r="W740" s="45"/>
      <c r="X740" s="45"/>
    </row>
    <row r="741" ht="15.75" customHeight="1">
      <c r="V741" s="45"/>
      <c r="W741" s="45"/>
      <c r="X741" s="45"/>
    </row>
    <row r="742" ht="15.75" customHeight="1">
      <c r="V742" s="45"/>
      <c r="W742" s="45"/>
      <c r="X742" s="45"/>
    </row>
    <row r="743" ht="15.75" customHeight="1">
      <c r="V743" s="45"/>
      <c r="W743" s="45"/>
      <c r="X743" s="45"/>
    </row>
    <row r="744" ht="15.75" customHeight="1">
      <c r="V744" s="45"/>
      <c r="W744" s="45"/>
      <c r="X744" s="45"/>
    </row>
    <row r="745" ht="15.75" customHeight="1">
      <c r="V745" s="45"/>
      <c r="W745" s="45"/>
      <c r="X745" s="45"/>
    </row>
    <row r="746" ht="15.75" customHeight="1">
      <c r="V746" s="45"/>
      <c r="W746" s="45"/>
      <c r="X746" s="45"/>
    </row>
    <row r="747" ht="15.75" customHeight="1">
      <c r="V747" s="45"/>
      <c r="W747" s="45"/>
      <c r="X747" s="45"/>
    </row>
    <row r="748" ht="15.75" customHeight="1">
      <c r="V748" s="45"/>
      <c r="W748" s="45"/>
      <c r="X748" s="45"/>
    </row>
    <row r="749" ht="15.75" customHeight="1">
      <c r="V749" s="45"/>
      <c r="W749" s="45"/>
      <c r="X749" s="45"/>
    </row>
    <row r="750" ht="15.75" customHeight="1">
      <c r="V750" s="45"/>
      <c r="W750" s="45"/>
      <c r="X750" s="45"/>
    </row>
    <row r="751" ht="15.75" customHeight="1">
      <c r="V751" s="45"/>
      <c r="W751" s="45"/>
      <c r="X751" s="45"/>
    </row>
    <row r="752" ht="15.75" customHeight="1">
      <c r="V752" s="45"/>
      <c r="W752" s="45"/>
      <c r="X752" s="45"/>
    </row>
    <row r="753" ht="15.75" customHeight="1">
      <c r="V753" s="45"/>
      <c r="W753" s="45"/>
      <c r="X753" s="45"/>
    </row>
    <row r="754" ht="15.75" customHeight="1">
      <c r="V754" s="45"/>
      <c r="W754" s="45"/>
      <c r="X754" s="45"/>
    </row>
    <row r="755" ht="15.75" customHeight="1">
      <c r="V755" s="45"/>
      <c r="W755" s="45"/>
      <c r="X755" s="45"/>
    </row>
    <row r="756" ht="15.75" customHeight="1">
      <c r="V756" s="45"/>
      <c r="W756" s="45"/>
      <c r="X756" s="45"/>
    </row>
    <row r="757" ht="15.75" customHeight="1">
      <c r="V757" s="45"/>
      <c r="W757" s="45"/>
      <c r="X757" s="45"/>
    </row>
    <row r="758" ht="15.75" customHeight="1">
      <c r="V758" s="45"/>
      <c r="W758" s="45"/>
      <c r="X758" s="45"/>
    </row>
    <row r="759" ht="15.75" customHeight="1">
      <c r="V759" s="45"/>
      <c r="W759" s="45"/>
      <c r="X759" s="45"/>
    </row>
    <row r="760" ht="15.75" customHeight="1">
      <c r="V760" s="45"/>
      <c r="W760" s="45"/>
      <c r="X760" s="45"/>
    </row>
    <row r="761" ht="15.75" customHeight="1">
      <c r="V761" s="45"/>
      <c r="W761" s="45"/>
      <c r="X761" s="45"/>
    </row>
    <row r="762" ht="15.75" customHeight="1">
      <c r="V762" s="45"/>
      <c r="W762" s="45"/>
      <c r="X762" s="45"/>
    </row>
    <row r="763" ht="15.75" customHeight="1">
      <c r="V763" s="45"/>
      <c r="W763" s="45"/>
      <c r="X763" s="45"/>
    </row>
    <row r="764" ht="15.75" customHeight="1">
      <c r="V764" s="45"/>
      <c r="W764" s="45"/>
      <c r="X764" s="45"/>
    </row>
    <row r="765" ht="15.75" customHeight="1">
      <c r="V765" s="45"/>
      <c r="W765" s="45"/>
      <c r="X765" s="45"/>
    </row>
    <row r="766" ht="15.75" customHeight="1">
      <c r="V766" s="45"/>
      <c r="W766" s="45"/>
      <c r="X766" s="45"/>
    </row>
    <row r="767" ht="15.75" customHeight="1">
      <c r="V767" s="45"/>
      <c r="W767" s="45"/>
      <c r="X767" s="45"/>
    </row>
    <row r="768" ht="15.75" customHeight="1">
      <c r="V768" s="45"/>
      <c r="W768" s="45"/>
      <c r="X768" s="45"/>
    </row>
    <row r="769" ht="15.75" customHeight="1">
      <c r="V769" s="45"/>
      <c r="W769" s="45"/>
      <c r="X769" s="45"/>
    </row>
    <row r="770" ht="15.75" customHeight="1">
      <c r="V770" s="45"/>
      <c r="W770" s="45"/>
      <c r="X770" s="45"/>
    </row>
    <row r="771" ht="15.75" customHeight="1">
      <c r="V771" s="45"/>
      <c r="W771" s="45"/>
      <c r="X771" s="45"/>
    </row>
    <row r="772" ht="15.75" customHeight="1">
      <c r="V772" s="45"/>
      <c r="W772" s="45"/>
      <c r="X772" s="45"/>
    </row>
    <row r="773" ht="15.75" customHeight="1">
      <c r="V773" s="45"/>
      <c r="W773" s="45"/>
      <c r="X773" s="45"/>
    </row>
    <row r="774" ht="15.75" customHeight="1">
      <c r="V774" s="45"/>
      <c r="W774" s="45"/>
      <c r="X774" s="45"/>
    </row>
    <row r="775" ht="15.75" customHeight="1">
      <c r="V775" s="45"/>
      <c r="W775" s="45"/>
      <c r="X775" s="45"/>
    </row>
    <row r="776" ht="15.75" customHeight="1">
      <c r="V776" s="45"/>
      <c r="W776" s="45"/>
      <c r="X776" s="45"/>
    </row>
    <row r="777" ht="15.75" customHeight="1">
      <c r="V777" s="45"/>
      <c r="W777" s="45"/>
      <c r="X777" s="45"/>
    </row>
    <row r="778" ht="15.75" customHeight="1">
      <c r="V778" s="45"/>
      <c r="W778" s="45"/>
      <c r="X778" s="45"/>
    </row>
    <row r="779" ht="15.75" customHeight="1">
      <c r="V779" s="45"/>
      <c r="W779" s="45"/>
      <c r="X779" s="45"/>
    </row>
    <row r="780" ht="15.75" customHeight="1">
      <c r="V780" s="45"/>
      <c r="W780" s="45"/>
      <c r="X780" s="45"/>
    </row>
    <row r="781" ht="15.75" customHeight="1">
      <c r="V781" s="45"/>
      <c r="W781" s="45"/>
      <c r="X781" s="45"/>
    </row>
    <row r="782" ht="15.75" customHeight="1">
      <c r="V782" s="45"/>
      <c r="W782" s="45"/>
      <c r="X782" s="45"/>
    </row>
    <row r="783" ht="15.75" customHeight="1">
      <c r="V783" s="45"/>
      <c r="W783" s="45"/>
      <c r="X783" s="45"/>
    </row>
    <row r="784" ht="15.75" customHeight="1">
      <c r="V784" s="45"/>
      <c r="W784" s="45"/>
      <c r="X784" s="45"/>
    </row>
    <row r="785" ht="15.75" customHeight="1">
      <c r="V785" s="45"/>
      <c r="W785" s="45"/>
      <c r="X785" s="45"/>
    </row>
    <row r="786" ht="15.75" customHeight="1">
      <c r="V786" s="45"/>
      <c r="W786" s="45"/>
      <c r="X786" s="45"/>
    </row>
    <row r="787" ht="15.75" customHeight="1">
      <c r="V787" s="45"/>
      <c r="W787" s="45"/>
      <c r="X787" s="45"/>
    </row>
    <row r="788" ht="15.75" customHeight="1">
      <c r="V788" s="45"/>
      <c r="W788" s="45"/>
      <c r="X788" s="45"/>
    </row>
    <row r="789" ht="15.75" customHeight="1">
      <c r="V789" s="45"/>
      <c r="W789" s="45"/>
      <c r="X789" s="45"/>
    </row>
    <row r="790" ht="15.75" customHeight="1">
      <c r="V790" s="45"/>
      <c r="W790" s="45"/>
      <c r="X790" s="45"/>
    </row>
    <row r="791" ht="15.75" customHeight="1">
      <c r="V791" s="45"/>
      <c r="W791" s="45"/>
      <c r="X791" s="45"/>
    </row>
    <row r="792" ht="15.75" customHeight="1">
      <c r="V792" s="45"/>
      <c r="W792" s="45"/>
      <c r="X792" s="45"/>
    </row>
    <row r="793" ht="15.75" customHeight="1">
      <c r="V793" s="45"/>
      <c r="W793" s="45"/>
      <c r="X793" s="45"/>
    </row>
    <row r="794" ht="15.75" customHeight="1">
      <c r="V794" s="45"/>
      <c r="W794" s="45"/>
      <c r="X794" s="45"/>
    </row>
    <row r="795" ht="15.75" customHeight="1">
      <c r="V795" s="45"/>
      <c r="W795" s="45"/>
      <c r="X795" s="45"/>
    </row>
    <row r="796" ht="15.75" customHeight="1">
      <c r="V796" s="45"/>
      <c r="W796" s="45"/>
      <c r="X796" s="45"/>
    </row>
    <row r="797" ht="15.75" customHeight="1">
      <c r="V797" s="45"/>
      <c r="W797" s="45"/>
      <c r="X797" s="45"/>
    </row>
    <row r="798" ht="15.75" customHeight="1">
      <c r="V798" s="45"/>
      <c r="W798" s="45"/>
      <c r="X798" s="45"/>
    </row>
    <row r="799" ht="15.75" customHeight="1">
      <c r="V799" s="45"/>
      <c r="W799" s="45"/>
      <c r="X799" s="45"/>
    </row>
    <row r="800" ht="15.75" customHeight="1">
      <c r="V800" s="45"/>
      <c r="W800" s="45"/>
      <c r="X800" s="45"/>
    </row>
    <row r="801" ht="15.75" customHeight="1">
      <c r="V801" s="45"/>
      <c r="W801" s="45"/>
      <c r="X801" s="45"/>
    </row>
    <row r="802" ht="15.75" customHeight="1">
      <c r="V802" s="45"/>
      <c r="W802" s="45"/>
      <c r="X802" s="45"/>
    </row>
    <row r="803" ht="15.75" customHeight="1">
      <c r="V803" s="45"/>
      <c r="W803" s="45"/>
      <c r="X803" s="45"/>
    </row>
    <row r="804" ht="15.75" customHeight="1">
      <c r="V804" s="45"/>
      <c r="W804" s="45"/>
      <c r="X804" s="45"/>
    </row>
    <row r="805" ht="15.75" customHeight="1">
      <c r="V805" s="45"/>
      <c r="W805" s="45"/>
      <c r="X805" s="45"/>
    </row>
    <row r="806" ht="15.75" customHeight="1">
      <c r="V806" s="45"/>
      <c r="W806" s="45"/>
      <c r="X806" s="45"/>
    </row>
    <row r="807" ht="15.75" customHeight="1">
      <c r="V807" s="45"/>
      <c r="W807" s="45"/>
      <c r="X807" s="45"/>
    </row>
    <row r="808" ht="15.75" customHeight="1">
      <c r="V808" s="45"/>
      <c r="W808" s="45"/>
      <c r="X808" s="45"/>
    </row>
    <row r="809" ht="15.75" customHeight="1">
      <c r="V809" s="45"/>
      <c r="W809" s="45"/>
      <c r="X809" s="45"/>
    </row>
    <row r="810" ht="15.75" customHeight="1">
      <c r="V810" s="45"/>
      <c r="W810" s="45"/>
      <c r="X810" s="45"/>
    </row>
    <row r="811" ht="15.75" customHeight="1">
      <c r="V811" s="45"/>
      <c r="W811" s="45"/>
      <c r="X811" s="45"/>
    </row>
    <row r="812" ht="15.75" customHeight="1">
      <c r="V812" s="45"/>
      <c r="W812" s="45"/>
      <c r="X812" s="45"/>
    </row>
    <row r="813" ht="15.75" customHeight="1">
      <c r="V813" s="45"/>
      <c r="W813" s="45"/>
      <c r="X813" s="45"/>
    </row>
    <row r="814" ht="15.75" customHeight="1">
      <c r="V814" s="45"/>
      <c r="W814" s="45"/>
      <c r="X814" s="45"/>
    </row>
    <row r="815" ht="15.75" customHeight="1">
      <c r="V815" s="45"/>
      <c r="W815" s="45"/>
      <c r="X815" s="45"/>
    </row>
    <row r="816" ht="15.75" customHeight="1">
      <c r="V816" s="45"/>
      <c r="W816" s="45"/>
      <c r="X816" s="45"/>
    </row>
    <row r="817" ht="15.75" customHeight="1">
      <c r="V817" s="45"/>
      <c r="W817" s="45"/>
      <c r="X817" s="45"/>
    </row>
    <row r="818" ht="15.75" customHeight="1">
      <c r="V818" s="45"/>
      <c r="W818" s="45"/>
      <c r="X818" s="45"/>
    </row>
    <row r="819" ht="15.75" customHeight="1">
      <c r="V819" s="45"/>
      <c r="W819" s="45"/>
      <c r="X819" s="45"/>
    </row>
    <row r="820" ht="15.75" customHeight="1">
      <c r="V820" s="45"/>
      <c r="W820" s="45"/>
      <c r="X820" s="45"/>
    </row>
    <row r="821" ht="15.75" customHeight="1">
      <c r="V821" s="45"/>
      <c r="W821" s="45"/>
      <c r="X821" s="45"/>
    </row>
    <row r="822" ht="15.75" customHeight="1">
      <c r="V822" s="45"/>
      <c r="W822" s="45"/>
      <c r="X822" s="45"/>
    </row>
    <row r="823" ht="15.75" customHeight="1">
      <c r="V823" s="45"/>
      <c r="W823" s="45"/>
      <c r="X823" s="45"/>
    </row>
    <row r="824" ht="15.75" customHeight="1">
      <c r="V824" s="45"/>
      <c r="W824" s="45"/>
      <c r="X824" s="45"/>
    </row>
    <row r="825" ht="15.75" customHeight="1">
      <c r="V825" s="45"/>
      <c r="W825" s="45"/>
      <c r="X825" s="45"/>
    </row>
    <row r="826" ht="15.75" customHeight="1">
      <c r="V826" s="45"/>
      <c r="W826" s="45"/>
      <c r="X826" s="45"/>
    </row>
    <row r="827" ht="15.75" customHeight="1">
      <c r="V827" s="45"/>
      <c r="W827" s="45"/>
      <c r="X827" s="45"/>
    </row>
    <row r="828" ht="15.75" customHeight="1">
      <c r="V828" s="45"/>
      <c r="W828" s="45"/>
      <c r="X828" s="45"/>
    </row>
    <row r="829" ht="15.75" customHeight="1">
      <c r="V829" s="45"/>
      <c r="W829" s="45"/>
      <c r="X829" s="45"/>
    </row>
    <row r="830" ht="15.75" customHeight="1">
      <c r="V830" s="45"/>
      <c r="W830" s="45"/>
      <c r="X830" s="45"/>
    </row>
    <row r="831" ht="15.75" customHeight="1">
      <c r="V831" s="45"/>
      <c r="W831" s="45"/>
      <c r="X831" s="45"/>
    </row>
    <row r="832" ht="15.75" customHeight="1">
      <c r="V832" s="45"/>
      <c r="W832" s="45"/>
      <c r="X832" s="45"/>
    </row>
    <row r="833" ht="15.75" customHeight="1">
      <c r="V833" s="45"/>
      <c r="W833" s="45"/>
      <c r="X833" s="45"/>
    </row>
    <row r="834" ht="15.75" customHeight="1">
      <c r="V834" s="45"/>
      <c r="W834" s="45"/>
      <c r="X834" s="45"/>
    </row>
    <row r="835" ht="15.75" customHeight="1">
      <c r="V835" s="45"/>
      <c r="W835" s="45"/>
      <c r="X835" s="45"/>
    </row>
    <row r="836" ht="15.75" customHeight="1">
      <c r="V836" s="45"/>
      <c r="W836" s="45"/>
      <c r="X836" s="45"/>
    </row>
    <row r="837" ht="15.75" customHeight="1">
      <c r="V837" s="45"/>
      <c r="W837" s="45"/>
      <c r="X837" s="45"/>
    </row>
    <row r="838" ht="15.75" customHeight="1">
      <c r="V838" s="45"/>
      <c r="W838" s="45"/>
      <c r="X838" s="45"/>
    </row>
    <row r="839" ht="15.75" customHeight="1">
      <c r="V839" s="45"/>
      <c r="W839" s="45"/>
      <c r="X839" s="45"/>
    </row>
    <row r="840" ht="15.75" customHeight="1">
      <c r="V840" s="45"/>
      <c r="W840" s="45"/>
      <c r="X840" s="45"/>
    </row>
    <row r="841" ht="15.75" customHeight="1">
      <c r="V841" s="45"/>
      <c r="W841" s="45"/>
      <c r="X841" s="45"/>
    </row>
    <row r="842" ht="15.75" customHeight="1">
      <c r="V842" s="45"/>
      <c r="W842" s="45"/>
      <c r="X842" s="45"/>
    </row>
    <row r="843" ht="15.75" customHeight="1">
      <c r="V843" s="45"/>
      <c r="W843" s="45"/>
      <c r="X843" s="45"/>
    </row>
    <row r="844" ht="15.75" customHeight="1">
      <c r="V844" s="45"/>
      <c r="W844" s="45"/>
      <c r="X844" s="45"/>
    </row>
    <row r="845" ht="15.75" customHeight="1">
      <c r="V845" s="45"/>
      <c r="W845" s="45"/>
      <c r="X845" s="45"/>
    </row>
    <row r="846" ht="15.75" customHeight="1">
      <c r="V846" s="45"/>
      <c r="W846" s="45"/>
      <c r="X846" s="45"/>
    </row>
    <row r="847" ht="15.75" customHeight="1">
      <c r="V847" s="45"/>
      <c r="W847" s="45"/>
      <c r="X847" s="45"/>
    </row>
    <row r="848" ht="15.75" customHeight="1">
      <c r="V848" s="45"/>
      <c r="W848" s="45"/>
      <c r="X848" s="45"/>
    </row>
    <row r="849" ht="15.75" customHeight="1">
      <c r="V849" s="45"/>
      <c r="W849" s="45"/>
      <c r="X849" s="45"/>
    </row>
    <row r="850" ht="15.75" customHeight="1">
      <c r="V850" s="45"/>
      <c r="W850" s="45"/>
      <c r="X850" s="45"/>
    </row>
    <row r="851" ht="15.75" customHeight="1">
      <c r="V851" s="45"/>
      <c r="W851" s="45"/>
      <c r="X851" s="45"/>
    </row>
    <row r="852" ht="15.75" customHeight="1">
      <c r="V852" s="45"/>
      <c r="W852" s="45"/>
      <c r="X852" s="45"/>
    </row>
    <row r="853" ht="15.75" customHeight="1">
      <c r="V853" s="45"/>
      <c r="W853" s="45"/>
      <c r="X853" s="45"/>
    </row>
    <row r="854" ht="15.75" customHeight="1">
      <c r="V854" s="45"/>
      <c r="W854" s="45"/>
      <c r="X854" s="45"/>
    </row>
    <row r="855" ht="15.75" customHeight="1">
      <c r="V855" s="45"/>
      <c r="W855" s="45"/>
      <c r="X855" s="45"/>
    </row>
    <row r="856" ht="15.75" customHeight="1">
      <c r="V856" s="45"/>
      <c r="W856" s="45"/>
      <c r="X856" s="45"/>
    </row>
    <row r="857" ht="15.75" customHeight="1">
      <c r="V857" s="45"/>
      <c r="W857" s="45"/>
      <c r="X857" s="45"/>
    </row>
    <row r="858" ht="15.75" customHeight="1">
      <c r="V858" s="45"/>
      <c r="W858" s="45"/>
      <c r="X858" s="45"/>
    </row>
    <row r="859" ht="15.75" customHeight="1">
      <c r="V859" s="45"/>
      <c r="W859" s="45"/>
      <c r="X859" s="45"/>
    </row>
    <row r="860" ht="15.75" customHeight="1">
      <c r="V860" s="45"/>
      <c r="W860" s="45"/>
      <c r="X860" s="45"/>
    </row>
    <row r="861" ht="15.75" customHeight="1">
      <c r="V861" s="45"/>
      <c r="W861" s="45"/>
      <c r="X861" s="45"/>
    </row>
    <row r="862" ht="15.75" customHeight="1">
      <c r="V862" s="45"/>
      <c r="W862" s="45"/>
      <c r="X862" s="45"/>
    </row>
    <row r="863" ht="15.75" customHeight="1">
      <c r="V863" s="45"/>
      <c r="W863" s="45"/>
      <c r="X863" s="45"/>
    </row>
    <row r="864" ht="15.75" customHeight="1">
      <c r="V864" s="45"/>
      <c r="W864" s="45"/>
      <c r="X864" s="45"/>
    </row>
    <row r="865" ht="15.75" customHeight="1">
      <c r="V865" s="45"/>
      <c r="W865" s="45"/>
      <c r="X865" s="45"/>
    </row>
    <row r="866" ht="15.75" customHeight="1">
      <c r="V866" s="45"/>
      <c r="W866" s="45"/>
      <c r="X866" s="45"/>
    </row>
    <row r="867" ht="15.75" customHeight="1">
      <c r="V867" s="45"/>
      <c r="W867" s="45"/>
      <c r="X867" s="45"/>
    </row>
    <row r="868" ht="15.75" customHeight="1">
      <c r="V868" s="45"/>
      <c r="W868" s="45"/>
      <c r="X868" s="45"/>
    </row>
    <row r="869" ht="15.75" customHeight="1">
      <c r="V869" s="45"/>
      <c r="W869" s="45"/>
      <c r="X869" s="45"/>
    </row>
    <row r="870" ht="15.75" customHeight="1">
      <c r="V870" s="45"/>
      <c r="W870" s="45"/>
      <c r="X870" s="45"/>
    </row>
    <row r="871" ht="15.75" customHeight="1">
      <c r="V871" s="45"/>
      <c r="W871" s="45"/>
      <c r="X871" s="45"/>
    </row>
    <row r="872" ht="15.75" customHeight="1">
      <c r="V872" s="45"/>
      <c r="W872" s="45"/>
      <c r="X872" s="45"/>
    </row>
    <row r="873" ht="15.75" customHeight="1">
      <c r="V873" s="45"/>
      <c r="W873" s="45"/>
      <c r="X873" s="45"/>
    </row>
    <row r="874" ht="15.75" customHeight="1">
      <c r="V874" s="45"/>
      <c r="W874" s="45"/>
      <c r="X874" s="45"/>
    </row>
    <row r="875" ht="15.75" customHeight="1">
      <c r="V875" s="45"/>
      <c r="W875" s="45"/>
      <c r="X875" s="45"/>
    </row>
    <row r="876" ht="15.75" customHeight="1">
      <c r="V876" s="45"/>
      <c r="W876" s="45"/>
      <c r="X876" s="45"/>
    </row>
    <row r="877" ht="15.75" customHeight="1">
      <c r="V877" s="45"/>
      <c r="W877" s="45"/>
      <c r="X877" s="45"/>
    </row>
    <row r="878" ht="15.75" customHeight="1">
      <c r="V878" s="45"/>
      <c r="W878" s="45"/>
      <c r="X878" s="45"/>
    </row>
    <row r="879" ht="15.75" customHeight="1">
      <c r="V879" s="45"/>
      <c r="W879" s="45"/>
      <c r="X879" s="45"/>
    </row>
    <row r="880" ht="15.75" customHeight="1">
      <c r="V880" s="45"/>
      <c r="W880" s="45"/>
      <c r="X880" s="45"/>
    </row>
    <row r="881" ht="15.75" customHeight="1">
      <c r="V881" s="45"/>
      <c r="W881" s="45"/>
      <c r="X881" s="45"/>
    </row>
    <row r="882" ht="15.75" customHeight="1">
      <c r="V882" s="45"/>
      <c r="W882" s="45"/>
      <c r="X882" s="45"/>
    </row>
    <row r="883" ht="15.75" customHeight="1">
      <c r="V883" s="45"/>
      <c r="W883" s="45"/>
      <c r="X883" s="45"/>
    </row>
    <row r="884" ht="15.75" customHeight="1">
      <c r="V884" s="45"/>
      <c r="W884" s="45"/>
      <c r="X884" s="45"/>
    </row>
    <row r="885" ht="15.75" customHeight="1">
      <c r="V885" s="45"/>
      <c r="W885" s="45"/>
      <c r="X885" s="45"/>
    </row>
    <row r="886" ht="15.75" customHeight="1">
      <c r="V886" s="45"/>
      <c r="W886" s="45"/>
      <c r="X886" s="45"/>
    </row>
    <row r="887" ht="15.75" customHeight="1">
      <c r="V887" s="45"/>
      <c r="W887" s="45"/>
      <c r="X887" s="45"/>
    </row>
    <row r="888" ht="15.75" customHeight="1">
      <c r="V888" s="45"/>
      <c r="W888" s="45"/>
      <c r="X888" s="45"/>
    </row>
    <row r="889" ht="15.75" customHeight="1">
      <c r="V889" s="45"/>
      <c r="W889" s="45"/>
      <c r="X889" s="45"/>
    </row>
    <row r="890" ht="15.75" customHeight="1">
      <c r="V890" s="45"/>
      <c r="W890" s="45"/>
      <c r="X890" s="45"/>
    </row>
    <row r="891" ht="15.75" customHeight="1">
      <c r="V891" s="45"/>
      <c r="W891" s="45"/>
      <c r="X891" s="45"/>
    </row>
    <row r="892" ht="15.75" customHeight="1">
      <c r="V892" s="45"/>
      <c r="W892" s="45"/>
      <c r="X892" s="45"/>
    </row>
    <row r="893" ht="15.75" customHeight="1">
      <c r="V893" s="45"/>
      <c r="W893" s="45"/>
      <c r="X893" s="45"/>
    </row>
    <row r="894" ht="15.75" customHeight="1">
      <c r="V894" s="45"/>
      <c r="W894" s="45"/>
      <c r="X894" s="45"/>
    </row>
    <row r="895" ht="15.75" customHeight="1">
      <c r="V895" s="45"/>
      <c r="W895" s="45"/>
      <c r="X895" s="45"/>
    </row>
    <row r="896" ht="15.75" customHeight="1">
      <c r="V896" s="45"/>
      <c r="W896" s="45"/>
      <c r="X896" s="45"/>
    </row>
    <row r="897" ht="15.75" customHeight="1">
      <c r="V897" s="45"/>
      <c r="W897" s="45"/>
      <c r="X897" s="45"/>
    </row>
    <row r="898" ht="15.75" customHeight="1">
      <c r="V898" s="45"/>
      <c r="W898" s="45"/>
      <c r="X898" s="45"/>
    </row>
    <row r="899" ht="15.75" customHeight="1">
      <c r="V899" s="45"/>
      <c r="W899" s="45"/>
      <c r="X899" s="45"/>
    </row>
    <row r="900" ht="15.75" customHeight="1">
      <c r="V900" s="45"/>
      <c r="W900" s="45"/>
      <c r="X900" s="45"/>
    </row>
    <row r="901" ht="15.75" customHeight="1">
      <c r="V901" s="45"/>
      <c r="W901" s="45"/>
      <c r="X901" s="45"/>
    </row>
    <row r="902" ht="15.75" customHeight="1">
      <c r="V902" s="45"/>
      <c r="W902" s="45"/>
      <c r="X902" s="45"/>
    </row>
    <row r="903" ht="15.75" customHeight="1">
      <c r="V903" s="45"/>
      <c r="W903" s="45"/>
      <c r="X903" s="45"/>
    </row>
    <row r="904" ht="15.75" customHeight="1">
      <c r="V904" s="45"/>
      <c r="W904" s="45"/>
      <c r="X904" s="45"/>
    </row>
    <row r="905" ht="15.75" customHeight="1">
      <c r="V905" s="45"/>
      <c r="W905" s="45"/>
      <c r="X905" s="45"/>
    </row>
    <row r="906" ht="15.75" customHeight="1">
      <c r="V906" s="45"/>
      <c r="W906" s="45"/>
      <c r="X906" s="45"/>
    </row>
    <row r="907" ht="15.75" customHeight="1">
      <c r="V907" s="45"/>
      <c r="W907" s="45"/>
      <c r="X907" s="45"/>
    </row>
    <row r="908" ht="15.75" customHeight="1">
      <c r="V908" s="45"/>
      <c r="W908" s="45"/>
      <c r="X908" s="45"/>
    </row>
    <row r="909" ht="15.75" customHeight="1">
      <c r="V909" s="45"/>
      <c r="W909" s="45"/>
      <c r="X909" s="45"/>
    </row>
    <row r="910" ht="15.75" customHeight="1">
      <c r="V910" s="45"/>
      <c r="W910" s="45"/>
      <c r="X910" s="45"/>
    </row>
    <row r="911" ht="15.75" customHeight="1">
      <c r="V911" s="45"/>
      <c r="W911" s="45"/>
      <c r="X911" s="45"/>
    </row>
    <row r="912" ht="15.75" customHeight="1">
      <c r="V912" s="45"/>
      <c r="W912" s="45"/>
      <c r="X912" s="45"/>
    </row>
    <row r="913" ht="15.75" customHeight="1">
      <c r="V913" s="45"/>
      <c r="W913" s="45"/>
      <c r="X913" s="45"/>
    </row>
    <row r="914" ht="15.75" customHeight="1">
      <c r="V914" s="45"/>
      <c r="W914" s="45"/>
      <c r="X914" s="45"/>
    </row>
    <row r="915" ht="15.75" customHeight="1">
      <c r="V915" s="45"/>
      <c r="W915" s="45"/>
      <c r="X915" s="45"/>
    </row>
    <row r="916" ht="15.75" customHeight="1">
      <c r="V916" s="45"/>
      <c r="W916" s="45"/>
      <c r="X916" s="45"/>
    </row>
    <row r="917" ht="15.75" customHeight="1">
      <c r="V917" s="45"/>
      <c r="W917" s="45"/>
      <c r="X917" s="45"/>
    </row>
    <row r="918" ht="15.75" customHeight="1">
      <c r="V918" s="45"/>
      <c r="W918" s="45"/>
      <c r="X918" s="45"/>
    </row>
    <row r="919" ht="15.75" customHeight="1">
      <c r="V919" s="45"/>
      <c r="W919" s="45"/>
      <c r="X919" s="45"/>
    </row>
    <row r="920" ht="15.75" customHeight="1">
      <c r="V920" s="45"/>
      <c r="W920" s="45"/>
      <c r="X920" s="45"/>
    </row>
    <row r="921" ht="15.75" customHeight="1">
      <c r="V921" s="45"/>
      <c r="W921" s="45"/>
      <c r="X921" s="45"/>
    </row>
    <row r="922" ht="15.75" customHeight="1">
      <c r="V922" s="45"/>
      <c r="W922" s="45"/>
      <c r="X922" s="45"/>
    </row>
    <row r="923" ht="15.75" customHeight="1">
      <c r="V923" s="45"/>
      <c r="W923" s="45"/>
      <c r="X923" s="45"/>
    </row>
    <row r="924" ht="15.75" customHeight="1">
      <c r="V924" s="45"/>
      <c r="W924" s="45"/>
      <c r="X924" s="45"/>
    </row>
    <row r="925" ht="15.75" customHeight="1">
      <c r="V925" s="45"/>
      <c r="W925" s="45"/>
      <c r="X925" s="45"/>
    </row>
    <row r="926" ht="15.75" customHeight="1">
      <c r="V926" s="45"/>
      <c r="W926" s="45"/>
      <c r="X926" s="45"/>
    </row>
    <row r="927" ht="15.75" customHeight="1">
      <c r="V927" s="45"/>
      <c r="W927" s="45"/>
      <c r="X927" s="45"/>
    </row>
    <row r="928" ht="15.75" customHeight="1">
      <c r="V928" s="45"/>
      <c r="W928" s="45"/>
      <c r="X928" s="45"/>
    </row>
    <row r="929" ht="15.75" customHeight="1">
      <c r="V929" s="45"/>
      <c r="W929" s="45"/>
      <c r="X929" s="45"/>
    </row>
    <row r="930" ht="15.75" customHeight="1">
      <c r="V930" s="45"/>
      <c r="W930" s="45"/>
      <c r="X930" s="45"/>
    </row>
    <row r="931" ht="15.75" customHeight="1">
      <c r="V931" s="45"/>
      <c r="W931" s="45"/>
      <c r="X931" s="45"/>
    </row>
    <row r="932" ht="15.75" customHeight="1">
      <c r="V932" s="45"/>
      <c r="W932" s="45"/>
      <c r="X932" s="45"/>
    </row>
    <row r="933" ht="15.75" customHeight="1">
      <c r="V933" s="45"/>
      <c r="W933" s="45"/>
      <c r="X933" s="45"/>
    </row>
    <row r="934" ht="15.75" customHeight="1">
      <c r="V934" s="45"/>
      <c r="W934" s="45"/>
      <c r="X934" s="45"/>
    </row>
    <row r="935" ht="15.75" customHeight="1">
      <c r="V935" s="45"/>
      <c r="W935" s="45"/>
      <c r="X935" s="45"/>
    </row>
    <row r="936" ht="15.75" customHeight="1">
      <c r="V936" s="45"/>
      <c r="W936" s="45"/>
      <c r="X936" s="45"/>
    </row>
    <row r="937" ht="15.75" customHeight="1">
      <c r="V937" s="45"/>
      <c r="W937" s="45"/>
      <c r="X937" s="45"/>
    </row>
    <row r="938" ht="15.75" customHeight="1">
      <c r="V938" s="45"/>
      <c r="W938" s="45"/>
      <c r="X938" s="45"/>
    </row>
    <row r="939" ht="15.75" customHeight="1">
      <c r="V939" s="45"/>
      <c r="W939" s="45"/>
      <c r="X939" s="45"/>
    </row>
    <row r="940" ht="15.75" customHeight="1">
      <c r="V940" s="45"/>
      <c r="W940" s="45"/>
      <c r="X940" s="45"/>
    </row>
    <row r="941" ht="15.75" customHeight="1">
      <c r="V941" s="45"/>
      <c r="W941" s="45"/>
      <c r="X941" s="45"/>
    </row>
    <row r="942" ht="15.75" customHeight="1">
      <c r="V942" s="45"/>
      <c r="W942" s="45"/>
      <c r="X942" s="45"/>
    </row>
    <row r="943" ht="15.75" customHeight="1">
      <c r="V943" s="45"/>
      <c r="W943" s="45"/>
      <c r="X943" s="45"/>
    </row>
    <row r="944" ht="15.75" customHeight="1">
      <c r="V944" s="45"/>
      <c r="W944" s="45"/>
      <c r="X944" s="45"/>
    </row>
    <row r="945" ht="15.75" customHeight="1">
      <c r="V945" s="45"/>
      <c r="W945" s="45"/>
      <c r="X945" s="45"/>
    </row>
    <row r="946" ht="15.75" customHeight="1">
      <c r="V946" s="45"/>
      <c r="W946" s="45"/>
      <c r="X946" s="45"/>
    </row>
    <row r="947" ht="15.75" customHeight="1">
      <c r="V947" s="45"/>
      <c r="W947" s="45"/>
      <c r="X947" s="45"/>
    </row>
    <row r="948" ht="15.75" customHeight="1">
      <c r="V948" s="45"/>
      <c r="W948" s="45"/>
      <c r="X948" s="45"/>
    </row>
    <row r="949" ht="15.75" customHeight="1">
      <c r="V949" s="45"/>
      <c r="W949" s="45"/>
      <c r="X949" s="45"/>
    </row>
    <row r="950" ht="15.75" customHeight="1">
      <c r="V950" s="45"/>
      <c r="W950" s="45"/>
      <c r="X950" s="45"/>
    </row>
    <row r="951" ht="15.75" customHeight="1">
      <c r="V951" s="45"/>
      <c r="W951" s="45"/>
      <c r="X951" s="45"/>
    </row>
    <row r="952" ht="15.75" customHeight="1">
      <c r="V952" s="45"/>
      <c r="W952" s="45"/>
      <c r="X952" s="45"/>
    </row>
    <row r="953" ht="15.75" customHeight="1">
      <c r="V953" s="45"/>
      <c r="W953" s="45"/>
      <c r="X953" s="45"/>
    </row>
    <row r="954" ht="15.75" customHeight="1">
      <c r="V954" s="45"/>
      <c r="W954" s="45"/>
      <c r="X954" s="45"/>
    </row>
    <row r="955" ht="15.75" customHeight="1">
      <c r="V955" s="45"/>
      <c r="W955" s="45"/>
      <c r="X955" s="45"/>
    </row>
    <row r="956" ht="15.75" customHeight="1">
      <c r="V956" s="45"/>
      <c r="W956" s="45"/>
      <c r="X956" s="45"/>
    </row>
    <row r="957" ht="15.75" customHeight="1">
      <c r="V957" s="45"/>
      <c r="W957" s="45"/>
      <c r="X957" s="45"/>
    </row>
    <row r="958" ht="15.75" customHeight="1">
      <c r="V958" s="45"/>
      <c r="W958" s="45"/>
      <c r="X958" s="45"/>
    </row>
    <row r="959" ht="15.75" customHeight="1">
      <c r="V959" s="45"/>
      <c r="W959" s="45"/>
      <c r="X959" s="45"/>
    </row>
    <row r="960" ht="15.75" customHeight="1">
      <c r="V960" s="45"/>
      <c r="W960" s="45"/>
      <c r="X960" s="45"/>
    </row>
    <row r="961" ht="15.75" customHeight="1">
      <c r="V961" s="45"/>
      <c r="W961" s="45"/>
      <c r="X961" s="45"/>
    </row>
    <row r="962" ht="15.75" customHeight="1">
      <c r="V962" s="45"/>
      <c r="W962" s="45"/>
      <c r="X962" s="45"/>
    </row>
    <row r="963" ht="15.75" customHeight="1">
      <c r="V963" s="45"/>
      <c r="W963" s="45"/>
      <c r="X963" s="45"/>
    </row>
    <row r="964" ht="15.75" customHeight="1">
      <c r="V964" s="45"/>
      <c r="W964" s="45"/>
      <c r="X964" s="45"/>
    </row>
    <row r="965" ht="15.75" customHeight="1">
      <c r="V965" s="45"/>
      <c r="W965" s="45"/>
      <c r="X965" s="45"/>
    </row>
    <row r="966" ht="15.75" customHeight="1">
      <c r="V966" s="45"/>
      <c r="W966" s="45"/>
      <c r="X966" s="45"/>
    </row>
    <row r="967" ht="15.75" customHeight="1">
      <c r="V967" s="45"/>
      <c r="W967" s="45"/>
      <c r="X967" s="45"/>
    </row>
    <row r="968" ht="15.75" customHeight="1">
      <c r="V968" s="45"/>
      <c r="W968" s="45"/>
      <c r="X968" s="45"/>
    </row>
    <row r="969" ht="15.75" customHeight="1">
      <c r="V969" s="45"/>
      <c r="W969" s="45"/>
      <c r="X969" s="45"/>
    </row>
    <row r="970" ht="15.75" customHeight="1">
      <c r="V970" s="45"/>
      <c r="W970" s="45"/>
      <c r="X970" s="45"/>
    </row>
    <row r="971" ht="15.75" customHeight="1">
      <c r="V971" s="45"/>
      <c r="W971" s="45"/>
      <c r="X971" s="45"/>
    </row>
    <row r="972" ht="15.75" customHeight="1">
      <c r="V972" s="45"/>
      <c r="W972" s="45"/>
      <c r="X972" s="45"/>
    </row>
    <row r="973" ht="15.75" customHeight="1">
      <c r="V973" s="45"/>
      <c r="W973" s="45"/>
      <c r="X973" s="45"/>
    </row>
    <row r="974" ht="15.75" customHeight="1">
      <c r="V974" s="45"/>
      <c r="W974" s="45"/>
      <c r="X974" s="45"/>
    </row>
    <row r="975" ht="15.75" customHeight="1">
      <c r="V975" s="45"/>
      <c r="W975" s="45"/>
      <c r="X975" s="45"/>
    </row>
    <row r="976" ht="15.75" customHeight="1">
      <c r="V976" s="45"/>
      <c r="W976" s="45"/>
      <c r="X976" s="45"/>
    </row>
    <row r="977" ht="15.75" customHeight="1">
      <c r="V977" s="45"/>
      <c r="W977" s="45"/>
      <c r="X977" s="45"/>
    </row>
    <row r="978" ht="15.75" customHeight="1">
      <c r="V978" s="45"/>
      <c r="W978" s="45"/>
      <c r="X978" s="45"/>
    </row>
    <row r="979" ht="15.75" customHeight="1">
      <c r="V979" s="45"/>
      <c r="W979" s="45"/>
      <c r="X979" s="45"/>
    </row>
    <row r="980" ht="15.75" customHeight="1">
      <c r="V980" s="45"/>
      <c r="W980" s="45"/>
      <c r="X980" s="45"/>
    </row>
    <row r="981" ht="15.75" customHeight="1">
      <c r="V981" s="45"/>
      <c r="W981" s="45"/>
      <c r="X981" s="45"/>
    </row>
    <row r="982" ht="15.75" customHeight="1">
      <c r="V982" s="45"/>
      <c r="W982" s="45"/>
      <c r="X982" s="45"/>
    </row>
    <row r="983" ht="15.75" customHeight="1">
      <c r="V983" s="45"/>
      <c r="W983" s="45"/>
      <c r="X983" s="45"/>
    </row>
    <row r="984" ht="15.75" customHeight="1">
      <c r="V984" s="45"/>
      <c r="W984" s="45"/>
      <c r="X984" s="45"/>
    </row>
    <row r="985" ht="15.75" customHeight="1">
      <c r="V985" s="45"/>
      <c r="W985" s="45"/>
      <c r="X985" s="45"/>
    </row>
    <row r="986" ht="15.75" customHeight="1">
      <c r="V986" s="45"/>
      <c r="W986" s="45"/>
      <c r="X986" s="45"/>
    </row>
    <row r="987" ht="15.75" customHeight="1">
      <c r="V987" s="45"/>
      <c r="W987" s="45"/>
      <c r="X987" s="45"/>
    </row>
    <row r="988" ht="15.75" customHeight="1">
      <c r="V988" s="45"/>
      <c r="W988" s="45"/>
      <c r="X988" s="45"/>
    </row>
    <row r="989" ht="15.75" customHeight="1">
      <c r="V989" s="45"/>
      <c r="W989" s="45"/>
      <c r="X989" s="45"/>
    </row>
    <row r="990" ht="15.75" customHeight="1">
      <c r="V990" s="45"/>
      <c r="W990" s="45"/>
      <c r="X990" s="45"/>
    </row>
    <row r="991" ht="15.75" customHeight="1">
      <c r="V991" s="45"/>
      <c r="W991" s="45"/>
      <c r="X991" s="45"/>
    </row>
    <row r="992" ht="15.75" customHeight="1">
      <c r="V992" s="45"/>
      <c r="W992" s="45"/>
      <c r="X992" s="45"/>
    </row>
    <row r="993" ht="15.75" customHeight="1">
      <c r="V993" s="45"/>
      <c r="W993" s="45"/>
      <c r="X993" s="45"/>
    </row>
    <row r="994" ht="15.75" customHeight="1">
      <c r="V994" s="45"/>
      <c r="W994" s="45"/>
      <c r="X994" s="45"/>
    </row>
    <row r="995" ht="15.75" customHeight="1">
      <c r="V995" s="45"/>
      <c r="W995" s="45"/>
      <c r="X995" s="45"/>
    </row>
    <row r="996" ht="15.75" customHeight="1">
      <c r="V996" s="45"/>
      <c r="W996" s="45"/>
      <c r="X996" s="45"/>
    </row>
    <row r="997" ht="15.75" customHeight="1">
      <c r="V997" s="45"/>
      <c r="W997" s="45"/>
      <c r="X997" s="45"/>
    </row>
    <row r="998" ht="15.75" customHeight="1">
      <c r="V998" s="45"/>
      <c r="W998" s="45"/>
      <c r="X998" s="45"/>
    </row>
    <row r="999" ht="15.75" customHeight="1">
      <c r="V999" s="45"/>
      <c r="W999" s="45"/>
      <c r="X999" s="45"/>
    </row>
    <row r="1000" ht="15.75" customHeight="1">
      <c r="V1000" s="45"/>
      <c r="W1000" s="45"/>
      <c r="X1000" s="45"/>
    </row>
  </sheetData>
  <mergeCells count="4">
    <mergeCell ref="J36:L36"/>
    <mergeCell ref="M36:O36"/>
    <mergeCell ref="P36:R36"/>
    <mergeCell ref="S36:U36"/>
  </mergeCells>
  <printOptions/>
  <pageMargins bottom="0.75" footer="0.0" header="0.0" left="0.7" right="0.7" top="0.75"/>
  <pageSetup paperSize="9" orientation="portrait"/>
  <drawing r:id="rId2"/>
  <legacyDrawing r:id="rId3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9" width="17.5"/>
    <col customWidth="1" min="10" max="10" width="11.5"/>
    <col customWidth="1" min="11" max="11" width="14.38"/>
    <col customWidth="1" min="12" max="12" width="11.75"/>
    <col customWidth="1" min="13" max="13" width="10.38"/>
    <col customWidth="1" min="14" max="14" width="14.38"/>
    <col customWidth="1" min="15" max="15" width="11.75"/>
    <col customWidth="1" min="16" max="16" width="11.5"/>
    <col customWidth="1" min="17" max="17" width="14.38"/>
    <col customWidth="1" min="18" max="18" width="11.5"/>
    <col customWidth="1" min="19" max="19" width="10.5"/>
    <col customWidth="1" min="20" max="20" width="14.5"/>
    <col customWidth="1" min="21" max="21" width="12.0"/>
    <col customWidth="1" min="22" max="24" width="28.5"/>
  </cols>
  <sheetData>
    <row r="1">
      <c r="A1" s="46" t="s">
        <v>74</v>
      </c>
      <c r="B1" s="46" t="s">
        <v>75</v>
      </c>
      <c r="C1" s="46" t="s">
        <v>76</v>
      </c>
      <c r="D1" s="46" t="s">
        <v>77</v>
      </c>
      <c r="E1" s="46" t="s">
        <v>78</v>
      </c>
      <c r="F1" s="46" t="s">
        <v>79</v>
      </c>
      <c r="G1" s="46" t="s">
        <v>80</v>
      </c>
      <c r="H1" s="46" t="s">
        <v>81</v>
      </c>
      <c r="I1" s="46" t="s">
        <v>82</v>
      </c>
      <c r="J1" s="47" t="s">
        <v>237</v>
      </c>
      <c r="K1" s="47" t="s">
        <v>238</v>
      </c>
      <c r="L1" s="47" t="s">
        <v>239</v>
      </c>
      <c r="M1" s="47" t="s">
        <v>240</v>
      </c>
      <c r="N1" s="47" t="s">
        <v>241</v>
      </c>
      <c r="O1" s="47" t="s">
        <v>242</v>
      </c>
      <c r="P1" s="47" t="s">
        <v>243</v>
      </c>
      <c r="Q1" s="47" t="s">
        <v>244</v>
      </c>
      <c r="R1" s="47" t="s">
        <v>245</v>
      </c>
      <c r="S1" s="47" t="s">
        <v>246</v>
      </c>
      <c r="T1" s="47" t="s">
        <v>247</v>
      </c>
      <c r="U1" s="47" t="s">
        <v>248</v>
      </c>
      <c r="V1" s="48" t="s">
        <v>249</v>
      </c>
      <c r="W1" s="48"/>
      <c r="X1" s="48"/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7" t="s">
        <v>163</v>
      </c>
      <c r="G2" s="36"/>
      <c r="H2" s="36" t="s">
        <v>164</v>
      </c>
      <c r="I2" s="36" t="s">
        <v>165</v>
      </c>
      <c r="J2" s="52" t="s">
        <v>166</v>
      </c>
      <c r="K2" s="52" t="s">
        <v>166</v>
      </c>
      <c r="L2" s="52" t="s">
        <v>166</v>
      </c>
      <c r="M2" s="54">
        <v>1.0</v>
      </c>
      <c r="N2" s="54">
        <v>1.0</v>
      </c>
      <c r="O2" s="54">
        <v>1.0</v>
      </c>
      <c r="P2" s="52" t="s">
        <v>166</v>
      </c>
      <c r="Q2" s="52" t="s">
        <v>166</v>
      </c>
      <c r="R2" s="52" t="s">
        <v>166</v>
      </c>
      <c r="S2" s="54">
        <v>1.0</v>
      </c>
      <c r="T2" s="54">
        <v>1.0</v>
      </c>
      <c r="U2" s="54">
        <v>1.0</v>
      </c>
      <c r="V2" s="53" t="s">
        <v>175</v>
      </c>
      <c r="W2" s="53"/>
      <c r="X2" s="53"/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52" t="s">
        <v>166</v>
      </c>
      <c r="K3" s="52" t="s">
        <v>166</v>
      </c>
      <c r="L3" s="52" t="s">
        <v>166</v>
      </c>
      <c r="M3" s="54">
        <v>4.0</v>
      </c>
      <c r="N3" s="54">
        <v>4.0</v>
      </c>
      <c r="O3" s="54">
        <v>4.0</v>
      </c>
      <c r="P3" s="54">
        <v>2.0</v>
      </c>
      <c r="Q3" s="54">
        <v>2.0</v>
      </c>
      <c r="R3" s="54">
        <v>2.0</v>
      </c>
      <c r="S3" s="54">
        <v>4.0</v>
      </c>
      <c r="T3" s="54">
        <v>4.0</v>
      </c>
      <c r="U3" s="54">
        <v>4.0</v>
      </c>
      <c r="V3" s="40"/>
      <c r="W3" s="40"/>
      <c r="X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52" t="s">
        <v>166</v>
      </c>
      <c r="K4" s="52" t="s">
        <v>166</v>
      </c>
      <c r="L4" s="52" t="s">
        <v>166</v>
      </c>
      <c r="M4" s="54">
        <v>5.0</v>
      </c>
      <c r="N4" s="54">
        <v>3.0</v>
      </c>
      <c r="O4" s="54">
        <v>1.0</v>
      </c>
      <c r="P4" s="54">
        <v>4.0</v>
      </c>
      <c r="Q4" s="54">
        <v>3.0</v>
      </c>
      <c r="R4" s="54">
        <v>2.0</v>
      </c>
      <c r="S4" s="54">
        <v>4.0</v>
      </c>
      <c r="T4" s="54">
        <v>4.0</v>
      </c>
      <c r="U4" s="54">
        <v>4.0</v>
      </c>
      <c r="V4" s="40"/>
      <c r="W4" s="40"/>
      <c r="X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52" t="s">
        <v>166</v>
      </c>
      <c r="K5" s="52" t="s">
        <v>166</v>
      </c>
      <c r="L5" s="52" t="s">
        <v>166</v>
      </c>
      <c r="M5" s="54">
        <v>2.0</v>
      </c>
      <c r="N5" s="54">
        <v>2.0</v>
      </c>
      <c r="O5" s="54">
        <v>1.0</v>
      </c>
      <c r="P5" s="54">
        <v>4.0</v>
      </c>
      <c r="Q5" s="54">
        <v>4.0</v>
      </c>
      <c r="R5" s="54">
        <v>3.0</v>
      </c>
      <c r="S5" s="54">
        <v>2.0</v>
      </c>
      <c r="T5" s="54">
        <v>2.0</v>
      </c>
      <c r="U5" s="54">
        <v>2.0</v>
      </c>
      <c r="V5" s="40"/>
      <c r="W5" s="40"/>
      <c r="X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54">
        <v>1.0</v>
      </c>
      <c r="P6" s="54">
        <v>1.0</v>
      </c>
      <c r="Q6" s="54">
        <v>1.0</v>
      </c>
      <c r="R6" s="54">
        <v>1.0</v>
      </c>
      <c r="S6" s="54">
        <v>1.0</v>
      </c>
      <c r="T6" s="54">
        <v>1.0</v>
      </c>
      <c r="U6" s="54">
        <v>1.0</v>
      </c>
      <c r="V6" s="40"/>
      <c r="W6" s="40"/>
      <c r="X6" s="40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52" t="s">
        <v>166</v>
      </c>
      <c r="K7" s="52" t="s">
        <v>166</v>
      </c>
      <c r="L7" s="52" t="s">
        <v>166</v>
      </c>
      <c r="M7" s="54">
        <v>2.0</v>
      </c>
      <c r="N7" s="54">
        <v>2.0</v>
      </c>
      <c r="O7" s="54">
        <v>2.0</v>
      </c>
      <c r="P7" s="54">
        <v>1.0</v>
      </c>
      <c r="Q7" s="54">
        <v>1.0</v>
      </c>
      <c r="R7" s="54">
        <v>1.0</v>
      </c>
      <c r="S7" s="54">
        <v>2.0</v>
      </c>
      <c r="T7" s="54">
        <v>2.0</v>
      </c>
      <c r="U7" s="54">
        <v>2.0</v>
      </c>
      <c r="V7" s="40"/>
      <c r="W7" s="40"/>
      <c r="X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52" t="s">
        <v>166</v>
      </c>
      <c r="K8" s="52" t="s">
        <v>166</v>
      </c>
      <c r="L8" s="52" t="s">
        <v>166</v>
      </c>
      <c r="M8" s="54">
        <v>3.0</v>
      </c>
      <c r="N8" s="54">
        <v>3.0</v>
      </c>
      <c r="O8" s="54">
        <v>3.0</v>
      </c>
      <c r="P8" s="54">
        <v>4.0</v>
      </c>
      <c r="Q8" s="54">
        <v>5.0</v>
      </c>
      <c r="R8" s="54">
        <v>3.0</v>
      </c>
      <c r="S8" s="54">
        <v>2.0</v>
      </c>
      <c r="T8" s="54">
        <v>4.0</v>
      </c>
      <c r="U8" s="54">
        <v>4.0</v>
      </c>
      <c r="V8" s="40"/>
      <c r="W8" s="40"/>
      <c r="X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54">
        <v>1.0</v>
      </c>
      <c r="K9" s="54">
        <v>1.0</v>
      </c>
      <c r="L9" s="54">
        <v>1.0</v>
      </c>
      <c r="M9" s="54">
        <v>4.0</v>
      </c>
      <c r="N9" s="54">
        <v>4.0</v>
      </c>
      <c r="O9" s="54">
        <v>4.0</v>
      </c>
      <c r="P9" s="54">
        <v>3.0</v>
      </c>
      <c r="Q9" s="54">
        <v>4.0</v>
      </c>
      <c r="R9" s="54">
        <v>3.0</v>
      </c>
      <c r="S9" s="54">
        <v>4.0</v>
      </c>
      <c r="T9" s="54">
        <v>4.0</v>
      </c>
      <c r="U9" s="54">
        <v>4.0</v>
      </c>
      <c r="V9" s="40"/>
      <c r="W9" s="40"/>
      <c r="X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52" t="s">
        <v>166</v>
      </c>
      <c r="K10" s="52" t="s">
        <v>166</v>
      </c>
      <c r="L10" s="52" t="s">
        <v>166</v>
      </c>
      <c r="M10" s="54">
        <v>1.0</v>
      </c>
      <c r="N10" s="54">
        <v>1.0</v>
      </c>
      <c r="O10" s="54">
        <v>2.0</v>
      </c>
      <c r="P10" s="54">
        <v>5.0</v>
      </c>
      <c r="Q10" s="54">
        <v>5.0</v>
      </c>
      <c r="R10" s="54">
        <v>4.0</v>
      </c>
      <c r="S10" s="54">
        <v>4.0</v>
      </c>
      <c r="T10" s="54">
        <v>5.0</v>
      </c>
      <c r="U10" s="54">
        <v>5.0</v>
      </c>
      <c r="V10" s="40"/>
      <c r="W10" s="40"/>
      <c r="X10" s="40"/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52" t="s">
        <v>166</v>
      </c>
      <c r="K11" s="52" t="s">
        <v>166</v>
      </c>
      <c r="L11" s="52" t="s">
        <v>166</v>
      </c>
      <c r="M11" s="54">
        <v>3.0</v>
      </c>
      <c r="N11" s="54">
        <v>4.0</v>
      </c>
      <c r="O11" s="54">
        <v>4.0</v>
      </c>
      <c r="P11" s="54">
        <v>4.0</v>
      </c>
      <c r="Q11" s="54">
        <v>3.0</v>
      </c>
      <c r="R11" s="54">
        <v>5.0</v>
      </c>
      <c r="S11" s="54">
        <v>2.0</v>
      </c>
      <c r="T11" s="54">
        <v>2.0</v>
      </c>
      <c r="U11" s="54">
        <v>5.0</v>
      </c>
      <c r="V11" s="40"/>
      <c r="W11" s="40"/>
      <c r="X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52" t="s">
        <v>166</v>
      </c>
      <c r="K12" s="52" t="s">
        <v>166</v>
      </c>
      <c r="L12" s="52" t="s">
        <v>166</v>
      </c>
      <c r="M12" s="54">
        <v>2.0</v>
      </c>
      <c r="N12" s="54">
        <v>1.0</v>
      </c>
      <c r="O12" s="54">
        <v>2.0</v>
      </c>
      <c r="P12" s="54">
        <v>4.0</v>
      </c>
      <c r="Q12" s="54">
        <v>4.0</v>
      </c>
      <c r="R12" s="54">
        <v>4.0</v>
      </c>
      <c r="S12" s="54">
        <v>3.0</v>
      </c>
      <c r="T12" s="54">
        <v>3.0</v>
      </c>
      <c r="U12" s="54">
        <v>4.0</v>
      </c>
      <c r="V12" s="40"/>
      <c r="W12" s="40"/>
      <c r="X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52" t="s">
        <v>166</v>
      </c>
      <c r="K13" s="52" t="s">
        <v>166</v>
      </c>
      <c r="L13" s="52" t="s">
        <v>166</v>
      </c>
      <c r="M13" s="54">
        <v>5.0</v>
      </c>
      <c r="N13" s="54">
        <v>2.0</v>
      </c>
      <c r="O13" s="54">
        <v>1.0</v>
      </c>
      <c r="P13" s="54">
        <v>3.0</v>
      </c>
      <c r="Q13" s="54">
        <v>5.0</v>
      </c>
      <c r="R13" s="54">
        <v>4.0</v>
      </c>
      <c r="S13" s="54">
        <v>4.0</v>
      </c>
      <c r="T13" s="54">
        <v>5.0</v>
      </c>
      <c r="U13" s="54">
        <v>4.0</v>
      </c>
      <c r="V13" s="40"/>
      <c r="W13" s="40"/>
      <c r="X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52" t="s">
        <v>166</v>
      </c>
      <c r="K14" s="52" t="s">
        <v>166</v>
      </c>
      <c r="L14" s="52" t="s">
        <v>166</v>
      </c>
      <c r="M14" s="54">
        <v>2.0</v>
      </c>
      <c r="N14" s="54">
        <v>2.0</v>
      </c>
      <c r="O14" s="54">
        <v>2.0</v>
      </c>
      <c r="P14" s="54">
        <v>5.0</v>
      </c>
      <c r="Q14" s="54">
        <v>5.0</v>
      </c>
      <c r="R14" s="54">
        <v>5.0</v>
      </c>
      <c r="S14" s="54">
        <v>4.0</v>
      </c>
      <c r="T14" s="54">
        <v>4.0</v>
      </c>
      <c r="U14" s="54">
        <v>4.0</v>
      </c>
      <c r="V14" s="40"/>
      <c r="W14" s="40"/>
      <c r="X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52" t="s">
        <v>166</v>
      </c>
      <c r="K15" s="52" t="s">
        <v>166</v>
      </c>
      <c r="L15" s="52" t="s">
        <v>166</v>
      </c>
      <c r="M15" s="54">
        <v>2.0</v>
      </c>
      <c r="N15" s="54">
        <v>2.0</v>
      </c>
      <c r="O15" s="54">
        <v>2.0</v>
      </c>
      <c r="P15" s="54">
        <v>5.0</v>
      </c>
      <c r="Q15" s="54">
        <v>3.0</v>
      </c>
      <c r="R15" s="54">
        <v>3.0</v>
      </c>
      <c r="S15" s="54">
        <v>3.0</v>
      </c>
      <c r="T15" s="54">
        <v>5.0</v>
      </c>
      <c r="U15" s="54">
        <v>5.0</v>
      </c>
      <c r="V15" s="40"/>
      <c r="W15" s="40"/>
      <c r="X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52" t="s">
        <v>166</v>
      </c>
      <c r="K16" s="52" t="s">
        <v>166</v>
      </c>
      <c r="L16" s="52" t="s">
        <v>166</v>
      </c>
      <c r="M16" s="54">
        <v>2.0</v>
      </c>
      <c r="N16" s="54">
        <v>2.0</v>
      </c>
      <c r="O16" s="54">
        <v>2.0</v>
      </c>
      <c r="P16" s="54">
        <v>4.0</v>
      </c>
      <c r="Q16" s="54">
        <v>4.0</v>
      </c>
      <c r="R16" s="54">
        <v>4.0</v>
      </c>
      <c r="S16" s="54">
        <v>3.0</v>
      </c>
      <c r="T16" s="54">
        <v>3.0</v>
      </c>
      <c r="U16" s="54">
        <v>4.0</v>
      </c>
      <c r="V16" s="40"/>
      <c r="W16" s="40"/>
      <c r="X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52" t="s">
        <v>166</v>
      </c>
      <c r="K17" s="52" t="s">
        <v>166</v>
      </c>
      <c r="L17" s="52" t="s">
        <v>166</v>
      </c>
      <c r="M17" s="54">
        <v>3.0</v>
      </c>
      <c r="N17" s="54">
        <v>5.0</v>
      </c>
      <c r="O17" s="54">
        <v>3.0</v>
      </c>
      <c r="P17" s="54">
        <v>3.0</v>
      </c>
      <c r="Q17" s="54">
        <v>5.0</v>
      </c>
      <c r="R17" s="54">
        <v>3.0</v>
      </c>
      <c r="S17" s="54">
        <v>3.0</v>
      </c>
      <c r="T17" s="54">
        <v>5.0</v>
      </c>
      <c r="U17" s="54">
        <v>3.0</v>
      </c>
      <c r="V17" s="53" t="s">
        <v>216</v>
      </c>
      <c r="W17" s="53"/>
      <c r="X17" s="53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52" t="s">
        <v>166</v>
      </c>
      <c r="K18" s="52" t="s">
        <v>166</v>
      </c>
      <c r="L18" s="52" t="s">
        <v>166</v>
      </c>
      <c r="M18" s="54">
        <v>3.0</v>
      </c>
      <c r="N18" s="54">
        <v>3.0</v>
      </c>
      <c r="O18" s="54">
        <v>5.0</v>
      </c>
      <c r="P18" s="54">
        <v>4.0</v>
      </c>
      <c r="Q18" s="54">
        <v>3.0</v>
      </c>
      <c r="R18" s="54">
        <v>4.0</v>
      </c>
      <c r="S18" s="54">
        <v>3.0</v>
      </c>
      <c r="T18" s="54">
        <v>3.0</v>
      </c>
      <c r="U18" s="54">
        <v>3.0</v>
      </c>
      <c r="V18" s="53" t="s">
        <v>221</v>
      </c>
      <c r="W18" s="53"/>
      <c r="X18" s="53"/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52" t="s">
        <v>166</v>
      </c>
      <c r="K19" s="52" t="s">
        <v>166</v>
      </c>
      <c r="L19" s="52" t="s">
        <v>166</v>
      </c>
      <c r="M19" s="54">
        <v>4.0</v>
      </c>
      <c r="N19" s="54">
        <v>5.0</v>
      </c>
      <c r="O19" s="54">
        <v>5.0</v>
      </c>
      <c r="P19" s="54">
        <v>3.0</v>
      </c>
      <c r="Q19" s="54">
        <v>3.0</v>
      </c>
      <c r="R19" s="54">
        <v>3.0</v>
      </c>
      <c r="S19" s="54">
        <v>4.0</v>
      </c>
      <c r="T19" s="54">
        <v>5.0</v>
      </c>
      <c r="U19" s="54">
        <v>5.0</v>
      </c>
      <c r="V19" s="40"/>
      <c r="W19" s="40"/>
      <c r="X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54">
        <v>1.0</v>
      </c>
      <c r="K20" s="52" t="s">
        <v>166</v>
      </c>
      <c r="L20" s="52" t="s">
        <v>166</v>
      </c>
      <c r="M20" s="54">
        <v>3.0</v>
      </c>
      <c r="N20" s="54">
        <v>2.0</v>
      </c>
      <c r="O20" s="54">
        <v>1.0</v>
      </c>
      <c r="P20" s="54">
        <v>4.0</v>
      </c>
      <c r="Q20" s="54">
        <v>4.0</v>
      </c>
      <c r="R20" s="54">
        <v>2.0</v>
      </c>
      <c r="S20" s="54">
        <v>4.0</v>
      </c>
      <c r="T20" s="54">
        <v>4.0</v>
      </c>
      <c r="U20" s="54">
        <v>2.0</v>
      </c>
      <c r="V20" s="40"/>
      <c r="W20" s="40"/>
      <c r="X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52" t="s">
        <v>166</v>
      </c>
      <c r="K21" s="52" t="s">
        <v>166</v>
      </c>
      <c r="L21" s="52" t="s">
        <v>166</v>
      </c>
      <c r="M21" s="54">
        <v>3.0</v>
      </c>
      <c r="N21" s="54">
        <v>3.0</v>
      </c>
      <c r="O21" s="54">
        <v>3.0</v>
      </c>
      <c r="P21" s="54">
        <v>2.0</v>
      </c>
      <c r="Q21" s="54">
        <v>2.0</v>
      </c>
      <c r="R21" s="54">
        <v>3.0</v>
      </c>
      <c r="S21" s="54">
        <v>2.0</v>
      </c>
      <c r="T21" s="54">
        <v>2.0</v>
      </c>
      <c r="U21" s="54">
        <v>5.0</v>
      </c>
      <c r="V21" s="40"/>
      <c r="W21" s="40"/>
      <c r="X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54">
        <v>3.0</v>
      </c>
      <c r="K22" s="54">
        <v>3.0</v>
      </c>
      <c r="L22" s="52" t="s">
        <v>166</v>
      </c>
      <c r="M22" s="54">
        <v>2.0</v>
      </c>
      <c r="N22" s="54">
        <v>4.0</v>
      </c>
      <c r="O22" s="54">
        <v>4.0</v>
      </c>
      <c r="P22" s="54">
        <v>5.0</v>
      </c>
      <c r="Q22" s="54">
        <v>5.0</v>
      </c>
      <c r="R22" s="54">
        <v>5.0</v>
      </c>
      <c r="S22" s="54">
        <v>5.0</v>
      </c>
      <c r="T22" s="54">
        <v>5.0</v>
      </c>
      <c r="U22" s="54">
        <v>5.0</v>
      </c>
      <c r="V22" s="40"/>
      <c r="W22" s="40"/>
      <c r="X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54">
        <v>1.0</v>
      </c>
      <c r="K23" s="54">
        <v>1.0</v>
      </c>
      <c r="L23" s="54">
        <v>1.0</v>
      </c>
      <c r="M23" s="54">
        <v>3.0</v>
      </c>
      <c r="N23" s="54">
        <v>4.0</v>
      </c>
      <c r="O23" s="54">
        <v>4.0</v>
      </c>
      <c r="P23" s="54">
        <v>1.0</v>
      </c>
      <c r="Q23" s="54">
        <v>1.0</v>
      </c>
      <c r="R23" s="54">
        <v>1.0</v>
      </c>
      <c r="S23" s="54">
        <v>3.0</v>
      </c>
      <c r="T23" s="54">
        <v>4.0</v>
      </c>
      <c r="U23" s="54">
        <v>4.0</v>
      </c>
      <c r="V23" s="40"/>
      <c r="W23" s="40"/>
      <c r="X23" s="40"/>
    </row>
    <row r="24" ht="15.75" customHeight="1">
      <c r="A24" s="34"/>
      <c r="B24" s="41"/>
      <c r="C24" s="58"/>
      <c r="D24" s="58"/>
      <c r="E24" s="59"/>
      <c r="F24" s="59"/>
      <c r="G24" s="58"/>
      <c r="H24" s="58"/>
      <c r="I24" s="60" t="s">
        <v>250</v>
      </c>
      <c r="J24" s="61">
        <f t="shared" ref="J24:U24" si="1">AVERAGE(J2:J23)</f>
        <v>1.4</v>
      </c>
      <c r="K24" s="61">
        <f t="shared" si="1"/>
        <v>1.5</v>
      </c>
      <c r="L24" s="61">
        <f t="shared" si="1"/>
        <v>1</v>
      </c>
      <c r="M24" s="61">
        <f t="shared" si="1"/>
        <v>2.727272727</v>
      </c>
      <c r="N24" s="61">
        <f t="shared" si="1"/>
        <v>2.727272727</v>
      </c>
      <c r="O24" s="61">
        <f t="shared" si="1"/>
        <v>2.590909091</v>
      </c>
      <c r="P24" s="61">
        <f t="shared" si="1"/>
        <v>3.380952381</v>
      </c>
      <c r="Q24" s="61">
        <f t="shared" si="1"/>
        <v>3.428571429</v>
      </c>
      <c r="R24" s="61">
        <f t="shared" si="1"/>
        <v>3.095238095</v>
      </c>
      <c r="S24" s="61">
        <f t="shared" si="1"/>
        <v>3.045454545</v>
      </c>
      <c r="T24" s="61">
        <f t="shared" si="1"/>
        <v>3.5</v>
      </c>
      <c r="U24" s="61">
        <f t="shared" si="1"/>
        <v>3.636363636</v>
      </c>
      <c r="V24" s="63"/>
      <c r="W24" s="63"/>
      <c r="X24" s="63"/>
    </row>
    <row r="25" ht="15.75" customHeight="1">
      <c r="A25" s="34"/>
      <c r="B25" s="41"/>
      <c r="C25" s="58"/>
      <c r="D25" s="58"/>
      <c r="E25" s="59"/>
      <c r="F25" s="59"/>
      <c r="G25" s="58"/>
      <c r="H25" s="58"/>
      <c r="I25" s="64" t="s">
        <v>251</v>
      </c>
      <c r="J25" s="65">
        <f t="shared" ref="J25:U25" si="2">_xlfn.STDEV.S(J2:J23)</f>
        <v>0.894427191</v>
      </c>
      <c r="K25" s="65">
        <f t="shared" si="2"/>
        <v>1</v>
      </c>
      <c r="L25" s="65">
        <f t="shared" si="2"/>
        <v>0</v>
      </c>
      <c r="M25" s="65">
        <f t="shared" si="2"/>
        <v>1.162174406</v>
      </c>
      <c r="N25" s="65">
        <f t="shared" si="2"/>
        <v>1.279204298</v>
      </c>
      <c r="O25" s="65">
        <f t="shared" si="2"/>
        <v>1.368318082</v>
      </c>
      <c r="P25" s="65">
        <f t="shared" si="2"/>
        <v>1.321975434</v>
      </c>
      <c r="Q25" s="65">
        <f t="shared" si="2"/>
        <v>1.39897922</v>
      </c>
      <c r="R25" s="65">
        <f t="shared" si="2"/>
        <v>1.261140829</v>
      </c>
      <c r="S25" s="65">
        <f t="shared" si="2"/>
        <v>1.0900971</v>
      </c>
      <c r="T25" s="65">
        <f t="shared" si="2"/>
        <v>1.33630621</v>
      </c>
      <c r="U25" s="65">
        <f t="shared" si="2"/>
        <v>1.292669978</v>
      </c>
      <c r="V25" s="63"/>
      <c r="W25" s="63"/>
      <c r="X25" s="63"/>
    </row>
    <row r="26" ht="15.75" customHeight="1">
      <c r="A26" s="34"/>
      <c r="B26" s="41"/>
      <c r="C26" s="101"/>
      <c r="D26" s="101"/>
      <c r="E26" s="102"/>
      <c r="F26" s="102"/>
      <c r="G26" s="101"/>
      <c r="H26" s="101"/>
      <c r="I26" s="67"/>
      <c r="K26" s="69" t="s">
        <v>83</v>
      </c>
      <c r="L26" s="69" t="s">
        <v>84</v>
      </c>
      <c r="M26" s="69" t="s">
        <v>85</v>
      </c>
      <c r="N26" s="69" t="s">
        <v>86</v>
      </c>
      <c r="P26" s="69"/>
      <c r="Q26" s="69"/>
      <c r="R26" s="69"/>
      <c r="S26" s="69"/>
      <c r="U26" s="69"/>
      <c r="V26" s="69"/>
      <c r="W26" s="69"/>
      <c r="X26" s="69"/>
    </row>
    <row r="27" ht="15.75" customHeight="1">
      <c r="A27" s="34"/>
      <c r="B27" s="41"/>
      <c r="C27" s="101"/>
      <c r="D27" s="101"/>
      <c r="E27" s="102"/>
      <c r="F27" s="102"/>
      <c r="G27" s="101"/>
      <c r="H27" s="101"/>
      <c r="I27" s="72" t="s">
        <v>252</v>
      </c>
      <c r="J27" s="28" t="s">
        <v>253</v>
      </c>
      <c r="K27" s="73">
        <f>J24</f>
        <v>1.4</v>
      </c>
      <c r="L27" s="73">
        <f>M24</f>
        <v>2.727272727</v>
      </c>
      <c r="M27" s="73">
        <f>P24</f>
        <v>3.380952381</v>
      </c>
      <c r="N27" s="73">
        <f>S24</f>
        <v>3.045454545</v>
      </c>
      <c r="O27" s="28" t="s">
        <v>14</v>
      </c>
      <c r="P27" s="73">
        <f>K24</f>
        <v>1.5</v>
      </c>
      <c r="Q27" s="73">
        <f>N24</f>
        <v>2.727272727</v>
      </c>
      <c r="R27" s="73">
        <f>Q24</f>
        <v>3.428571429</v>
      </c>
      <c r="S27" s="73">
        <f>T24</f>
        <v>3.5</v>
      </c>
      <c r="T27" s="28" t="s">
        <v>19</v>
      </c>
      <c r="U27" s="73">
        <f>L24</f>
        <v>1</v>
      </c>
      <c r="V27" s="76">
        <f>O24</f>
        <v>2.590909091</v>
      </c>
      <c r="W27" s="76">
        <f>R24</f>
        <v>3.095238095</v>
      </c>
      <c r="X27" s="76">
        <f>U24</f>
        <v>3.636363636</v>
      </c>
    </row>
    <row r="28" ht="15.75" customHeight="1">
      <c r="I28" s="103"/>
      <c r="J28" s="104" t="s">
        <v>237</v>
      </c>
      <c r="K28" s="104" t="s">
        <v>238</v>
      </c>
      <c r="L28" s="104" t="s">
        <v>239</v>
      </c>
      <c r="M28" s="104" t="s">
        <v>240</v>
      </c>
      <c r="N28" s="104" t="s">
        <v>241</v>
      </c>
      <c r="O28" s="104" t="s">
        <v>242</v>
      </c>
      <c r="P28" s="104" t="s">
        <v>243</v>
      </c>
      <c r="Q28" s="104" t="s">
        <v>244</v>
      </c>
      <c r="R28" s="104" t="s">
        <v>245</v>
      </c>
      <c r="S28" s="104" t="s">
        <v>246</v>
      </c>
      <c r="T28" s="104" t="s">
        <v>247</v>
      </c>
      <c r="U28" s="104" t="s">
        <v>248</v>
      </c>
      <c r="V28" s="45"/>
      <c r="W28" s="45"/>
      <c r="X28" s="45"/>
    </row>
    <row r="29" ht="15.75" customHeight="1">
      <c r="I29" s="105" t="s">
        <v>254</v>
      </c>
      <c r="J29" s="106">
        <f t="shared" ref="J29:U29" si="3">MIN(J3:J24)</f>
        <v>1</v>
      </c>
      <c r="K29" s="106">
        <f t="shared" si="3"/>
        <v>1</v>
      </c>
      <c r="L29" s="106">
        <f t="shared" si="3"/>
        <v>1</v>
      </c>
      <c r="M29" s="106">
        <f t="shared" si="3"/>
        <v>1</v>
      </c>
      <c r="N29" s="106">
        <f t="shared" si="3"/>
        <v>1</v>
      </c>
      <c r="O29" s="106">
        <f t="shared" si="3"/>
        <v>1</v>
      </c>
      <c r="P29" s="106">
        <f t="shared" si="3"/>
        <v>1</v>
      </c>
      <c r="Q29" s="106">
        <f t="shared" si="3"/>
        <v>1</v>
      </c>
      <c r="R29" s="106">
        <f t="shared" si="3"/>
        <v>1</v>
      </c>
      <c r="S29" s="106">
        <f t="shared" si="3"/>
        <v>1</v>
      </c>
      <c r="T29" s="106">
        <f t="shared" si="3"/>
        <v>1</v>
      </c>
      <c r="U29" s="106">
        <f t="shared" si="3"/>
        <v>1</v>
      </c>
      <c r="V29" s="45"/>
      <c r="W29" s="45"/>
      <c r="X29" s="45"/>
    </row>
    <row r="30" ht="15.75" customHeight="1">
      <c r="I30" s="105" t="s">
        <v>255</v>
      </c>
      <c r="J30" s="43">
        <f t="shared" ref="J30:U30" si="4">QUARTILE(J3:J24,1)</f>
        <v>1</v>
      </c>
      <c r="K30" s="43">
        <f t="shared" si="4"/>
        <v>1</v>
      </c>
      <c r="L30" s="43">
        <f t="shared" si="4"/>
        <v>1</v>
      </c>
      <c r="M30" s="43">
        <f t="shared" si="4"/>
        <v>2</v>
      </c>
      <c r="N30" s="43">
        <f t="shared" si="4"/>
        <v>2</v>
      </c>
      <c r="O30" s="43">
        <f t="shared" si="4"/>
        <v>2</v>
      </c>
      <c r="P30" s="43">
        <f t="shared" si="4"/>
        <v>3</v>
      </c>
      <c r="Q30" s="43">
        <f t="shared" si="4"/>
        <v>3</v>
      </c>
      <c r="R30" s="43">
        <f t="shared" si="4"/>
        <v>2.25</v>
      </c>
      <c r="S30" s="43">
        <f t="shared" si="4"/>
        <v>2.25</v>
      </c>
      <c r="T30" s="43">
        <f t="shared" si="4"/>
        <v>3</v>
      </c>
      <c r="U30" s="43">
        <f t="shared" si="4"/>
        <v>3.159090909</v>
      </c>
      <c r="V30" s="45"/>
      <c r="W30" s="45"/>
      <c r="X30" s="45"/>
    </row>
    <row r="31" ht="15.75" customHeight="1">
      <c r="I31" s="105" t="s">
        <v>256</v>
      </c>
      <c r="J31" s="107">
        <f t="shared" ref="J31:U31" si="5">MEDIAN(J3:J24)</f>
        <v>1</v>
      </c>
      <c r="K31" s="107">
        <f t="shared" si="5"/>
        <v>1</v>
      </c>
      <c r="L31" s="107">
        <f t="shared" si="5"/>
        <v>1</v>
      </c>
      <c r="M31" s="107">
        <f t="shared" si="5"/>
        <v>3</v>
      </c>
      <c r="N31" s="107">
        <f t="shared" si="5"/>
        <v>2.863636364</v>
      </c>
      <c r="O31" s="107">
        <f t="shared" si="5"/>
        <v>2.295454545</v>
      </c>
      <c r="P31" s="107">
        <f t="shared" si="5"/>
        <v>4</v>
      </c>
      <c r="Q31" s="107">
        <f t="shared" si="5"/>
        <v>3.714285714</v>
      </c>
      <c r="R31" s="107">
        <f t="shared" si="5"/>
        <v>3</v>
      </c>
      <c r="S31" s="107">
        <f t="shared" si="5"/>
        <v>3</v>
      </c>
      <c r="T31" s="107">
        <f t="shared" si="5"/>
        <v>4</v>
      </c>
      <c r="U31" s="107">
        <f t="shared" si="5"/>
        <v>4</v>
      </c>
      <c r="V31" s="45"/>
      <c r="W31" s="45"/>
      <c r="X31" s="45"/>
    </row>
    <row r="32" ht="15.75" customHeight="1">
      <c r="I32" s="105" t="s">
        <v>257</v>
      </c>
      <c r="J32" s="43">
        <f t="shared" ref="J32:U32" si="6">QUARTILE(J3:J24,3)</f>
        <v>1.3</v>
      </c>
      <c r="K32" s="43">
        <f t="shared" si="6"/>
        <v>1.5</v>
      </c>
      <c r="L32" s="43">
        <f t="shared" si="6"/>
        <v>1</v>
      </c>
      <c r="M32" s="43">
        <f t="shared" si="6"/>
        <v>3</v>
      </c>
      <c r="N32" s="43">
        <f t="shared" si="6"/>
        <v>4</v>
      </c>
      <c r="O32" s="43">
        <f t="shared" si="6"/>
        <v>4</v>
      </c>
      <c r="P32" s="43">
        <f t="shared" si="6"/>
        <v>4</v>
      </c>
      <c r="Q32" s="43">
        <f t="shared" si="6"/>
        <v>4.75</v>
      </c>
      <c r="R32" s="43">
        <f t="shared" si="6"/>
        <v>4</v>
      </c>
      <c r="S32" s="43">
        <f t="shared" si="6"/>
        <v>4</v>
      </c>
      <c r="T32" s="43">
        <f t="shared" si="6"/>
        <v>4.75</v>
      </c>
      <c r="U32" s="43">
        <f t="shared" si="6"/>
        <v>4.75</v>
      </c>
      <c r="V32" s="45"/>
      <c r="W32" s="45"/>
      <c r="X32" s="45"/>
    </row>
    <row r="33" ht="15.75" customHeight="1">
      <c r="I33" s="105" t="s">
        <v>258</v>
      </c>
      <c r="J33" s="106">
        <f t="shared" ref="J33:U33" si="7">MAX(J3:J24)</f>
        <v>3</v>
      </c>
      <c r="K33" s="106">
        <f t="shared" si="7"/>
        <v>3</v>
      </c>
      <c r="L33" s="106">
        <f t="shared" si="7"/>
        <v>1</v>
      </c>
      <c r="M33" s="106">
        <f t="shared" si="7"/>
        <v>5</v>
      </c>
      <c r="N33" s="106">
        <f t="shared" si="7"/>
        <v>5</v>
      </c>
      <c r="O33" s="106">
        <f t="shared" si="7"/>
        <v>5</v>
      </c>
      <c r="P33" s="106">
        <f t="shared" si="7"/>
        <v>5</v>
      </c>
      <c r="Q33" s="106">
        <f t="shared" si="7"/>
        <v>5</v>
      </c>
      <c r="R33" s="106">
        <f t="shared" si="7"/>
        <v>5</v>
      </c>
      <c r="S33" s="106">
        <f t="shared" si="7"/>
        <v>5</v>
      </c>
      <c r="T33" s="106">
        <f t="shared" si="7"/>
        <v>5</v>
      </c>
      <c r="U33" s="106">
        <f t="shared" si="7"/>
        <v>5</v>
      </c>
      <c r="V33" s="45"/>
      <c r="W33" s="45"/>
      <c r="X33" s="45"/>
    </row>
    <row r="34" ht="15.75" customHeight="1">
      <c r="V34" s="45"/>
      <c r="W34" s="45"/>
      <c r="X34" s="45"/>
    </row>
    <row r="35" ht="15.75" customHeight="1">
      <c r="V35" s="45"/>
      <c r="W35" s="45"/>
      <c r="X35" s="45"/>
    </row>
    <row r="36" ht="15.75" customHeight="1">
      <c r="J36" s="108" t="s">
        <v>83</v>
      </c>
      <c r="M36" s="108" t="s">
        <v>84</v>
      </c>
      <c r="P36" s="108" t="s">
        <v>85</v>
      </c>
      <c r="S36" s="108" t="s">
        <v>86</v>
      </c>
      <c r="V36" s="45"/>
      <c r="W36" s="45"/>
      <c r="X36" s="45"/>
    </row>
    <row r="37" ht="15.75" customHeight="1">
      <c r="I37" s="89" t="s">
        <v>259</v>
      </c>
      <c r="J37" s="109" t="s">
        <v>260</v>
      </c>
      <c r="K37" s="109" t="s">
        <v>261</v>
      </c>
      <c r="L37" s="109" t="s">
        <v>262</v>
      </c>
      <c r="M37" s="109" t="s">
        <v>263</v>
      </c>
      <c r="N37" s="109" t="s">
        <v>264</v>
      </c>
      <c r="O37" s="109" t="s">
        <v>265</v>
      </c>
      <c r="P37" s="109" t="s">
        <v>266</v>
      </c>
      <c r="Q37" s="109" t="s">
        <v>267</v>
      </c>
      <c r="R37" s="109" t="s">
        <v>268</v>
      </c>
      <c r="S37" s="109" t="s">
        <v>269</v>
      </c>
      <c r="T37" s="109" t="s">
        <v>270</v>
      </c>
      <c r="U37" s="109" t="s">
        <v>271</v>
      </c>
      <c r="V37" s="45"/>
      <c r="W37" s="45"/>
      <c r="X37" s="45"/>
    </row>
    <row r="38" ht="15.75" customHeight="1">
      <c r="I38" s="110" t="s">
        <v>166</v>
      </c>
      <c r="J38" s="111">
        <f>COUNTIF(J2:J23,I38)</f>
        <v>17</v>
      </c>
      <c r="K38" s="111">
        <f t="shared" ref="K38:U38" si="8">COUNTIF(K2:K23,"Not applicable")</f>
        <v>18</v>
      </c>
      <c r="L38" s="111">
        <f t="shared" si="8"/>
        <v>19</v>
      </c>
      <c r="M38" s="84">
        <f t="shared" si="8"/>
        <v>0</v>
      </c>
      <c r="N38" s="84">
        <f t="shared" si="8"/>
        <v>0</v>
      </c>
      <c r="O38" s="84">
        <f t="shared" si="8"/>
        <v>0</v>
      </c>
      <c r="P38" s="84">
        <f t="shared" si="8"/>
        <v>1</v>
      </c>
      <c r="Q38" s="84">
        <f t="shared" si="8"/>
        <v>1</v>
      </c>
      <c r="R38" s="84">
        <f t="shared" si="8"/>
        <v>1</v>
      </c>
      <c r="S38" s="84">
        <f t="shared" si="8"/>
        <v>0</v>
      </c>
      <c r="T38" s="84">
        <f t="shared" si="8"/>
        <v>0</v>
      </c>
      <c r="U38" s="84">
        <f t="shared" si="8"/>
        <v>0</v>
      </c>
      <c r="V38" s="45"/>
      <c r="W38" s="45"/>
      <c r="X38" s="45"/>
    </row>
    <row r="39" ht="15.75" customHeight="1">
      <c r="I39" s="110">
        <v>1.0</v>
      </c>
      <c r="J39" s="84">
        <f t="shared" ref="J39:U39" si="9">COUNTIF(J2:J23,"1")</f>
        <v>4</v>
      </c>
      <c r="K39" s="84">
        <f t="shared" si="9"/>
        <v>3</v>
      </c>
      <c r="L39" s="84">
        <f t="shared" si="9"/>
        <v>3</v>
      </c>
      <c r="M39" s="84">
        <f t="shared" si="9"/>
        <v>3</v>
      </c>
      <c r="N39" s="84">
        <f t="shared" si="9"/>
        <v>4</v>
      </c>
      <c r="O39" s="111">
        <f t="shared" si="9"/>
        <v>6</v>
      </c>
      <c r="P39" s="84">
        <f t="shared" si="9"/>
        <v>3</v>
      </c>
      <c r="Q39" s="84">
        <f t="shared" si="9"/>
        <v>3</v>
      </c>
      <c r="R39" s="84">
        <f t="shared" si="9"/>
        <v>3</v>
      </c>
      <c r="S39" s="84">
        <f t="shared" si="9"/>
        <v>2</v>
      </c>
      <c r="T39" s="84">
        <f t="shared" si="9"/>
        <v>2</v>
      </c>
      <c r="U39" s="84">
        <f t="shared" si="9"/>
        <v>2</v>
      </c>
      <c r="V39" s="45"/>
      <c r="W39" s="45"/>
      <c r="X39" s="45"/>
    </row>
    <row r="40" ht="15.75" customHeight="1">
      <c r="I40" s="110">
        <v>2.0</v>
      </c>
      <c r="J40" s="84">
        <f t="shared" ref="J40:U40" si="10">COUNTIF(J2:J23,"2")</f>
        <v>0</v>
      </c>
      <c r="K40" s="84">
        <f t="shared" si="10"/>
        <v>0</v>
      </c>
      <c r="L40" s="84">
        <f t="shared" si="10"/>
        <v>0</v>
      </c>
      <c r="M40" s="111">
        <f t="shared" si="10"/>
        <v>7</v>
      </c>
      <c r="N40" s="111">
        <f t="shared" si="10"/>
        <v>7</v>
      </c>
      <c r="O40" s="111">
        <f t="shared" si="10"/>
        <v>6</v>
      </c>
      <c r="P40" s="84">
        <f t="shared" si="10"/>
        <v>2</v>
      </c>
      <c r="Q40" s="84">
        <f t="shared" si="10"/>
        <v>2</v>
      </c>
      <c r="R40" s="84">
        <f t="shared" si="10"/>
        <v>3</v>
      </c>
      <c r="S40" s="84">
        <f t="shared" si="10"/>
        <v>5</v>
      </c>
      <c r="T40" s="84">
        <f t="shared" si="10"/>
        <v>4</v>
      </c>
      <c r="U40" s="84">
        <f t="shared" si="10"/>
        <v>3</v>
      </c>
      <c r="V40" s="45"/>
      <c r="W40" s="45"/>
      <c r="X40" s="45"/>
    </row>
    <row r="41" ht="15.75" customHeight="1">
      <c r="I41" s="110">
        <v>3.0</v>
      </c>
      <c r="J41" s="84">
        <f t="shared" ref="J41:U41" si="11">COUNTIF(J2:J23,"3")</f>
        <v>1</v>
      </c>
      <c r="K41" s="84">
        <f t="shared" si="11"/>
        <v>1</v>
      </c>
      <c r="L41" s="84">
        <f t="shared" si="11"/>
        <v>0</v>
      </c>
      <c r="M41" s="111">
        <f t="shared" si="11"/>
        <v>7</v>
      </c>
      <c r="N41" s="84">
        <f t="shared" si="11"/>
        <v>4</v>
      </c>
      <c r="O41" s="84">
        <f t="shared" si="11"/>
        <v>3</v>
      </c>
      <c r="P41" s="84">
        <f t="shared" si="11"/>
        <v>4</v>
      </c>
      <c r="Q41" s="84">
        <f t="shared" si="11"/>
        <v>5</v>
      </c>
      <c r="R41" s="111">
        <f t="shared" si="11"/>
        <v>7</v>
      </c>
      <c r="S41" s="84">
        <f t="shared" si="11"/>
        <v>6</v>
      </c>
      <c r="T41" s="84">
        <f t="shared" si="11"/>
        <v>3</v>
      </c>
      <c r="U41" s="84">
        <f t="shared" si="11"/>
        <v>2</v>
      </c>
      <c r="V41" s="45"/>
      <c r="W41" s="45"/>
      <c r="X41" s="45"/>
    </row>
    <row r="42" ht="15.75" customHeight="1">
      <c r="I42" s="110">
        <v>4.0</v>
      </c>
      <c r="J42" s="84">
        <f t="shared" ref="J42:U42" si="12">COUNTIF(J2:J23,"4")</f>
        <v>0</v>
      </c>
      <c r="K42" s="84">
        <f t="shared" si="12"/>
        <v>0</v>
      </c>
      <c r="L42" s="84">
        <f t="shared" si="12"/>
        <v>0</v>
      </c>
      <c r="M42" s="84">
        <f t="shared" si="12"/>
        <v>3</v>
      </c>
      <c r="N42" s="84">
        <f t="shared" si="12"/>
        <v>5</v>
      </c>
      <c r="O42" s="84">
        <f t="shared" si="12"/>
        <v>5</v>
      </c>
      <c r="P42" s="111">
        <f t="shared" si="12"/>
        <v>8</v>
      </c>
      <c r="Q42" s="84">
        <f t="shared" si="12"/>
        <v>5</v>
      </c>
      <c r="R42" s="84">
        <f t="shared" si="12"/>
        <v>5</v>
      </c>
      <c r="S42" s="111">
        <f t="shared" si="12"/>
        <v>8</v>
      </c>
      <c r="T42" s="111">
        <f t="shared" si="12"/>
        <v>7</v>
      </c>
      <c r="U42" s="111">
        <f t="shared" si="12"/>
        <v>9</v>
      </c>
      <c r="V42" s="45"/>
      <c r="W42" s="45"/>
      <c r="X42" s="45"/>
    </row>
    <row r="43" ht="15.75" customHeight="1">
      <c r="I43" s="110">
        <v>5.0</v>
      </c>
      <c r="J43" s="84">
        <f t="shared" ref="J43:U43" si="13">COUNTIF(J2:J23,"5")</f>
        <v>0</v>
      </c>
      <c r="K43" s="84">
        <f t="shared" si="13"/>
        <v>0</v>
      </c>
      <c r="L43" s="84">
        <f t="shared" si="13"/>
        <v>0</v>
      </c>
      <c r="M43" s="84">
        <f t="shared" si="13"/>
        <v>2</v>
      </c>
      <c r="N43" s="84">
        <f t="shared" si="13"/>
        <v>2</v>
      </c>
      <c r="O43" s="84">
        <f t="shared" si="13"/>
        <v>2</v>
      </c>
      <c r="P43" s="84">
        <f t="shared" si="13"/>
        <v>4</v>
      </c>
      <c r="Q43" s="111">
        <f t="shared" si="13"/>
        <v>6</v>
      </c>
      <c r="R43" s="84">
        <f t="shared" si="13"/>
        <v>3</v>
      </c>
      <c r="S43" s="84">
        <f t="shared" si="13"/>
        <v>1</v>
      </c>
      <c r="T43" s="84">
        <f t="shared" si="13"/>
        <v>6</v>
      </c>
      <c r="U43" s="84">
        <f t="shared" si="13"/>
        <v>6</v>
      </c>
      <c r="V43" s="45"/>
      <c r="W43" s="45"/>
      <c r="X43" s="45"/>
    </row>
    <row r="44" ht="15.75" customHeight="1">
      <c r="V44" s="45"/>
      <c r="W44" s="45"/>
      <c r="X44" s="45"/>
    </row>
    <row r="45" ht="15.75" customHeight="1">
      <c r="V45" s="45"/>
      <c r="W45" s="45"/>
      <c r="X45" s="45"/>
    </row>
    <row r="46" ht="15.75" customHeight="1">
      <c r="V46" s="45"/>
      <c r="W46" s="45"/>
      <c r="X46" s="45"/>
    </row>
    <row r="47" ht="15.75" customHeight="1">
      <c r="V47" s="45"/>
      <c r="W47" s="45"/>
      <c r="X47" s="45"/>
    </row>
    <row r="48" ht="15.75" customHeight="1">
      <c r="V48" s="45"/>
      <c r="W48" s="45"/>
      <c r="X48" s="45"/>
    </row>
    <row r="49" ht="15.75" customHeight="1">
      <c r="V49" s="45"/>
      <c r="W49" s="45"/>
      <c r="X49" s="45"/>
    </row>
    <row r="50" ht="15.75" customHeight="1">
      <c r="V50" s="45"/>
      <c r="W50" s="45"/>
      <c r="X50" s="45"/>
    </row>
    <row r="51" ht="15.75" customHeight="1">
      <c r="V51" s="45"/>
      <c r="W51" s="45"/>
      <c r="X51" s="45"/>
    </row>
    <row r="52" ht="15.75" customHeight="1">
      <c r="V52" s="45"/>
      <c r="W52" s="45"/>
      <c r="X52" s="45"/>
    </row>
    <row r="53" ht="15.75" customHeight="1">
      <c r="V53" s="45"/>
      <c r="W53" s="45"/>
      <c r="X53" s="45"/>
    </row>
    <row r="54" ht="15.75" customHeight="1">
      <c r="V54" s="45"/>
      <c r="W54" s="45"/>
      <c r="X54" s="45"/>
    </row>
    <row r="55" ht="15.75" customHeight="1">
      <c r="V55" s="45"/>
      <c r="W55" s="45"/>
      <c r="X55" s="45"/>
    </row>
    <row r="56" ht="15.75" customHeight="1">
      <c r="V56" s="45"/>
      <c r="W56" s="45"/>
      <c r="X56" s="45"/>
    </row>
    <row r="57" ht="15.75" customHeight="1">
      <c r="V57" s="45"/>
      <c r="W57" s="45"/>
      <c r="X57" s="45"/>
    </row>
    <row r="58" ht="15.75" customHeight="1">
      <c r="V58" s="45"/>
      <c r="W58" s="45"/>
      <c r="X58" s="45"/>
    </row>
    <row r="59" ht="15.75" customHeight="1">
      <c r="V59" s="45"/>
      <c r="W59" s="45"/>
      <c r="X59" s="45"/>
    </row>
    <row r="60" ht="15.75" customHeight="1">
      <c r="V60" s="45"/>
      <c r="W60" s="45"/>
      <c r="X60" s="45"/>
    </row>
    <row r="61" ht="15.75" customHeight="1">
      <c r="V61" s="45"/>
      <c r="W61" s="45"/>
      <c r="X61" s="45"/>
    </row>
    <row r="62" ht="15.75" customHeight="1">
      <c r="V62" s="45"/>
      <c r="W62" s="45"/>
      <c r="X62" s="45"/>
    </row>
    <row r="63" ht="15.75" customHeight="1">
      <c r="V63" s="45"/>
      <c r="W63" s="45"/>
      <c r="X63" s="45"/>
    </row>
    <row r="64" ht="15.75" customHeight="1">
      <c r="V64" s="45"/>
      <c r="W64" s="45"/>
      <c r="X64" s="45"/>
    </row>
    <row r="65" ht="15.75" customHeight="1">
      <c r="V65" s="45"/>
      <c r="W65" s="45"/>
      <c r="X65" s="45"/>
    </row>
    <row r="66" ht="15.75" customHeight="1">
      <c r="V66" s="45"/>
      <c r="W66" s="45"/>
      <c r="X66" s="45"/>
    </row>
    <row r="67" ht="15.75" customHeight="1">
      <c r="V67" s="45"/>
      <c r="W67" s="45"/>
      <c r="X67" s="45"/>
    </row>
    <row r="68" ht="15.75" customHeight="1">
      <c r="V68" s="45"/>
      <c r="W68" s="45"/>
      <c r="X68" s="45"/>
    </row>
    <row r="69" ht="15.75" customHeight="1">
      <c r="V69" s="45"/>
      <c r="W69" s="45"/>
      <c r="X69" s="45"/>
    </row>
    <row r="70" ht="15.75" customHeight="1">
      <c r="V70" s="45"/>
      <c r="W70" s="45"/>
      <c r="X70" s="45"/>
    </row>
    <row r="71" ht="15.75" customHeight="1">
      <c r="V71" s="45"/>
      <c r="W71" s="45"/>
      <c r="X71" s="45"/>
    </row>
    <row r="72" ht="15.75" customHeight="1">
      <c r="V72" s="45"/>
      <c r="W72" s="45"/>
      <c r="X72" s="45"/>
    </row>
    <row r="73" ht="15.75" customHeight="1">
      <c r="V73" s="45"/>
      <c r="W73" s="45"/>
      <c r="X73" s="45"/>
    </row>
    <row r="74" ht="15.75" customHeight="1">
      <c r="V74" s="45"/>
      <c r="W74" s="45"/>
      <c r="X74" s="45"/>
    </row>
    <row r="75" ht="15.75" customHeight="1">
      <c r="V75" s="45"/>
      <c r="W75" s="45"/>
      <c r="X75" s="45"/>
    </row>
    <row r="76" ht="15.75" customHeight="1">
      <c r="V76" s="45"/>
      <c r="W76" s="45"/>
      <c r="X76" s="45"/>
    </row>
    <row r="77" ht="15.75" customHeight="1">
      <c r="V77" s="45"/>
      <c r="W77" s="45"/>
      <c r="X77" s="45"/>
    </row>
    <row r="78" ht="15.75" customHeight="1">
      <c r="V78" s="45"/>
      <c r="W78" s="45"/>
      <c r="X78" s="45"/>
    </row>
    <row r="79" ht="15.75" customHeight="1">
      <c r="V79" s="45"/>
      <c r="W79" s="45"/>
      <c r="X79" s="45"/>
    </row>
    <row r="80" ht="15.75" customHeight="1">
      <c r="V80" s="45"/>
      <c r="W80" s="45"/>
      <c r="X80" s="45"/>
    </row>
    <row r="81" ht="15.75" customHeight="1">
      <c r="V81" s="45"/>
      <c r="W81" s="45"/>
      <c r="X81" s="45"/>
    </row>
    <row r="82" ht="15.75" customHeight="1">
      <c r="V82" s="45"/>
      <c r="W82" s="45"/>
      <c r="X82" s="45"/>
    </row>
    <row r="83" ht="15.75" customHeight="1">
      <c r="V83" s="45"/>
      <c r="W83" s="45"/>
      <c r="X83" s="45"/>
    </row>
    <row r="84" ht="15.75" customHeight="1">
      <c r="V84" s="45"/>
      <c r="W84" s="45"/>
      <c r="X84" s="45"/>
    </row>
    <row r="85" ht="15.75" customHeight="1">
      <c r="V85" s="45"/>
      <c r="W85" s="45"/>
      <c r="X85" s="45"/>
    </row>
    <row r="86" ht="15.75" customHeight="1">
      <c r="V86" s="45"/>
      <c r="W86" s="45"/>
      <c r="X86" s="45"/>
    </row>
    <row r="87" ht="15.75" customHeight="1">
      <c r="V87" s="45"/>
      <c r="W87" s="45"/>
      <c r="X87" s="45"/>
    </row>
    <row r="88" ht="15.75" customHeight="1">
      <c r="V88" s="45"/>
      <c r="W88" s="45"/>
      <c r="X88" s="45"/>
    </row>
    <row r="89" ht="15.75" customHeight="1">
      <c r="V89" s="45"/>
      <c r="W89" s="45"/>
      <c r="X89" s="45"/>
    </row>
    <row r="90" ht="15.75" customHeight="1">
      <c r="V90" s="45"/>
      <c r="W90" s="45"/>
      <c r="X90" s="45"/>
    </row>
    <row r="91" ht="15.75" customHeight="1">
      <c r="V91" s="45"/>
      <c r="W91" s="45"/>
      <c r="X91" s="45"/>
    </row>
    <row r="92" ht="15.75" customHeight="1">
      <c r="V92" s="45"/>
      <c r="W92" s="45"/>
      <c r="X92" s="45"/>
    </row>
    <row r="93" ht="15.75" customHeight="1">
      <c r="V93" s="45"/>
      <c r="W93" s="45"/>
      <c r="X93" s="45"/>
    </row>
    <row r="94" ht="15.75" customHeight="1">
      <c r="V94" s="45"/>
      <c r="W94" s="45"/>
      <c r="X94" s="45"/>
    </row>
    <row r="95" ht="15.75" customHeight="1">
      <c r="V95" s="45"/>
      <c r="W95" s="45"/>
      <c r="X95" s="45"/>
    </row>
    <row r="96" ht="15.75" customHeight="1">
      <c r="V96" s="45"/>
      <c r="W96" s="45"/>
      <c r="X96" s="45"/>
    </row>
    <row r="97" ht="15.75" customHeight="1">
      <c r="V97" s="45"/>
      <c r="W97" s="45"/>
      <c r="X97" s="45"/>
    </row>
    <row r="98" ht="15.75" customHeight="1">
      <c r="V98" s="45"/>
      <c r="W98" s="45"/>
      <c r="X98" s="45"/>
    </row>
    <row r="99" ht="15.75" customHeight="1">
      <c r="V99" s="45"/>
      <c r="W99" s="45"/>
      <c r="X99" s="45"/>
    </row>
    <row r="100" ht="15.75" customHeight="1">
      <c r="V100" s="45"/>
      <c r="W100" s="45"/>
      <c r="X100" s="45"/>
    </row>
    <row r="101" ht="15.75" customHeight="1">
      <c r="V101" s="45"/>
      <c r="W101" s="45"/>
      <c r="X101" s="45"/>
    </row>
    <row r="102" ht="15.75" customHeight="1">
      <c r="V102" s="45"/>
      <c r="W102" s="45"/>
      <c r="X102" s="45"/>
    </row>
    <row r="103" ht="15.75" customHeight="1">
      <c r="V103" s="45"/>
      <c r="W103" s="45"/>
      <c r="X103" s="45"/>
    </row>
    <row r="104" ht="15.75" customHeight="1">
      <c r="V104" s="45"/>
      <c r="W104" s="45"/>
      <c r="X104" s="45"/>
    </row>
    <row r="105" ht="15.75" customHeight="1">
      <c r="V105" s="45"/>
      <c r="W105" s="45"/>
      <c r="X105" s="45"/>
    </row>
    <row r="106" ht="15.75" customHeight="1">
      <c r="V106" s="45"/>
      <c r="W106" s="45"/>
      <c r="X106" s="45"/>
    </row>
    <row r="107" ht="15.75" customHeight="1">
      <c r="V107" s="45"/>
      <c r="W107" s="45"/>
      <c r="X107" s="45"/>
    </row>
    <row r="108" ht="15.75" customHeight="1">
      <c r="V108" s="45"/>
      <c r="W108" s="45"/>
      <c r="X108" s="45"/>
    </row>
    <row r="109" ht="15.75" customHeight="1">
      <c r="V109" s="45"/>
      <c r="W109" s="45"/>
      <c r="X109" s="45"/>
    </row>
    <row r="110" ht="15.75" customHeight="1">
      <c r="V110" s="45"/>
      <c r="W110" s="45"/>
      <c r="X110" s="45"/>
    </row>
    <row r="111" ht="15.75" customHeight="1">
      <c r="V111" s="45"/>
      <c r="W111" s="45"/>
      <c r="X111" s="45"/>
    </row>
    <row r="112" ht="15.75" customHeight="1">
      <c r="V112" s="45"/>
      <c r="W112" s="45"/>
      <c r="X112" s="45"/>
    </row>
    <row r="113" ht="15.75" customHeight="1">
      <c r="V113" s="45"/>
      <c r="W113" s="45"/>
      <c r="X113" s="45"/>
    </row>
    <row r="114" ht="15.75" customHeight="1">
      <c r="V114" s="45"/>
      <c r="W114" s="45"/>
      <c r="X114" s="45"/>
    </row>
    <row r="115" ht="15.75" customHeight="1">
      <c r="V115" s="45"/>
      <c r="W115" s="45"/>
      <c r="X115" s="45"/>
    </row>
    <row r="116" ht="15.75" customHeight="1">
      <c r="V116" s="45"/>
      <c r="W116" s="45"/>
      <c r="X116" s="45"/>
    </row>
    <row r="117" ht="15.75" customHeight="1">
      <c r="V117" s="45"/>
      <c r="W117" s="45"/>
      <c r="X117" s="45"/>
    </row>
    <row r="118" ht="15.75" customHeight="1">
      <c r="V118" s="45"/>
      <c r="W118" s="45"/>
      <c r="X118" s="45"/>
    </row>
    <row r="119" ht="15.75" customHeight="1">
      <c r="V119" s="45"/>
      <c r="W119" s="45"/>
      <c r="X119" s="45"/>
    </row>
    <row r="120" ht="15.75" customHeight="1">
      <c r="V120" s="45"/>
      <c r="W120" s="45"/>
      <c r="X120" s="45"/>
    </row>
    <row r="121" ht="15.75" customHeight="1">
      <c r="V121" s="45"/>
      <c r="W121" s="45"/>
      <c r="X121" s="45"/>
    </row>
    <row r="122" ht="15.75" customHeight="1">
      <c r="V122" s="45"/>
      <c r="W122" s="45"/>
      <c r="X122" s="45"/>
    </row>
    <row r="123" ht="15.75" customHeight="1">
      <c r="V123" s="45"/>
      <c r="W123" s="45"/>
      <c r="X123" s="45"/>
    </row>
    <row r="124" ht="15.75" customHeight="1">
      <c r="V124" s="45"/>
      <c r="W124" s="45"/>
      <c r="X124" s="45"/>
    </row>
    <row r="125" ht="15.75" customHeight="1">
      <c r="V125" s="45"/>
      <c r="W125" s="45"/>
      <c r="X125" s="45"/>
    </row>
    <row r="126" ht="15.75" customHeight="1">
      <c r="V126" s="45"/>
      <c r="W126" s="45"/>
      <c r="X126" s="45"/>
    </row>
    <row r="127" ht="15.75" customHeight="1">
      <c r="V127" s="45"/>
      <c r="W127" s="45"/>
      <c r="X127" s="45"/>
    </row>
    <row r="128" ht="15.75" customHeight="1">
      <c r="V128" s="45"/>
      <c r="W128" s="45"/>
      <c r="X128" s="45"/>
    </row>
    <row r="129" ht="15.75" customHeight="1">
      <c r="V129" s="45"/>
      <c r="W129" s="45"/>
      <c r="X129" s="45"/>
    </row>
    <row r="130" ht="15.75" customHeight="1">
      <c r="V130" s="45"/>
      <c r="W130" s="45"/>
      <c r="X130" s="45"/>
    </row>
    <row r="131" ht="15.75" customHeight="1">
      <c r="V131" s="45"/>
      <c r="W131" s="45"/>
      <c r="X131" s="45"/>
    </row>
    <row r="132" ht="15.75" customHeight="1">
      <c r="V132" s="45"/>
      <c r="W132" s="45"/>
      <c r="X132" s="45"/>
    </row>
    <row r="133" ht="15.75" customHeight="1">
      <c r="V133" s="45"/>
      <c r="W133" s="45"/>
      <c r="X133" s="45"/>
    </row>
    <row r="134" ht="15.75" customHeight="1">
      <c r="V134" s="45"/>
      <c r="W134" s="45"/>
      <c r="X134" s="45"/>
    </row>
    <row r="135" ht="15.75" customHeight="1">
      <c r="V135" s="45"/>
      <c r="W135" s="45"/>
      <c r="X135" s="45"/>
    </row>
    <row r="136" ht="15.75" customHeight="1">
      <c r="V136" s="45"/>
      <c r="W136" s="45"/>
      <c r="X136" s="45"/>
    </row>
    <row r="137" ht="15.75" customHeight="1">
      <c r="V137" s="45"/>
      <c r="W137" s="45"/>
      <c r="X137" s="45"/>
    </row>
    <row r="138" ht="15.75" customHeight="1">
      <c r="V138" s="45"/>
      <c r="W138" s="45"/>
      <c r="X138" s="45"/>
    </row>
    <row r="139" ht="15.75" customHeight="1">
      <c r="V139" s="45"/>
      <c r="W139" s="45"/>
      <c r="X139" s="45"/>
    </row>
    <row r="140" ht="15.75" customHeight="1">
      <c r="V140" s="45"/>
      <c r="W140" s="45"/>
      <c r="X140" s="45"/>
    </row>
    <row r="141" ht="15.75" customHeight="1">
      <c r="V141" s="45"/>
      <c r="W141" s="45"/>
      <c r="X141" s="45"/>
    </row>
    <row r="142" ht="15.75" customHeight="1">
      <c r="V142" s="45"/>
      <c r="W142" s="45"/>
      <c r="X142" s="45"/>
    </row>
    <row r="143" ht="15.75" customHeight="1">
      <c r="V143" s="45"/>
      <c r="W143" s="45"/>
      <c r="X143" s="45"/>
    </row>
    <row r="144" ht="15.75" customHeight="1">
      <c r="V144" s="45"/>
      <c r="W144" s="45"/>
      <c r="X144" s="45"/>
    </row>
    <row r="145" ht="15.75" customHeight="1">
      <c r="V145" s="45"/>
      <c r="W145" s="45"/>
      <c r="X145" s="45"/>
    </row>
    <row r="146" ht="15.75" customHeight="1">
      <c r="V146" s="45"/>
      <c r="W146" s="45"/>
      <c r="X146" s="45"/>
    </row>
    <row r="147" ht="15.75" customHeight="1">
      <c r="V147" s="45"/>
      <c r="W147" s="45"/>
      <c r="X147" s="45"/>
    </row>
    <row r="148" ht="15.75" customHeight="1">
      <c r="V148" s="45"/>
      <c r="W148" s="45"/>
      <c r="X148" s="45"/>
    </row>
    <row r="149" ht="15.75" customHeight="1">
      <c r="V149" s="45"/>
      <c r="W149" s="45"/>
      <c r="X149" s="45"/>
    </row>
    <row r="150" ht="15.75" customHeight="1">
      <c r="V150" s="45"/>
      <c r="W150" s="45"/>
      <c r="X150" s="45"/>
    </row>
    <row r="151" ht="15.75" customHeight="1">
      <c r="V151" s="45"/>
      <c r="W151" s="45"/>
      <c r="X151" s="45"/>
    </row>
    <row r="152" ht="15.75" customHeight="1">
      <c r="V152" s="45"/>
      <c r="W152" s="45"/>
      <c r="X152" s="45"/>
    </row>
    <row r="153" ht="15.75" customHeight="1">
      <c r="V153" s="45"/>
      <c r="W153" s="45"/>
      <c r="X153" s="45"/>
    </row>
    <row r="154" ht="15.75" customHeight="1">
      <c r="V154" s="45"/>
      <c r="W154" s="45"/>
      <c r="X154" s="45"/>
    </row>
    <row r="155" ht="15.75" customHeight="1">
      <c r="V155" s="45"/>
      <c r="W155" s="45"/>
      <c r="X155" s="45"/>
    </row>
    <row r="156" ht="15.75" customHeight="1">
      <c r="V156" s="45"/>
      <c r="W156" s="45"/>
      <c r="X156" s="45"/>
    </row>
    <row r="157" ht="15.75" customHeight="1">
      <c r="V157" s="45"/>
      <c r="W157" s="45"/>
      <c r="X157" s="45"/>
    </row>
    <row r="158" ht="15.75" customHeight="1">
      <c r="V158" s="45"/>
      <c r="W158" s="45"/>
      <c r="X158" s="45"/>
    </row>
    <row r="159" ht="15.75" customHeight="1">
      <c r="V159" s="45"/>
      <c r="W159" s="45"/>
      <c r="X159" s="45"/>
    </row>
    <row r="160" ht="15.75" customHeight="1">
      <c r="V160" s="45"/>
      <c r="W160" s="45"/>
      <c r="X160" s="45"/>
    </row>
    <row r="161" ht="15.75" customHeight="1">
      <c r="V161" s="45"/>
      <c r="W161" s="45"/>
      <c r="X161" s="45"/>
    </row>
    <row r="162" ht="15.75" customHeight="1">
      <c r="V162" s="45"/>
      <c r="W162" s="45"/>
      <c r="X162" s="45"/>
    </row>
    <row r="163" ht="15.75" customHeight="1">
      <c r="V163" s="45"/>
      <c r="W163" s="45"/>
      <c r="X163" s="45"/>
    </row>
    <row r="164" ht="15.75" customHeight="1">
      <c r="V164" s="45"/>
      <c r="W164" s="45"/>
      <c r="X164" s="45"/>
    </row>
    <row r="165" ht="15.75" customHeight="1">
      <c r="V165" s="45"/>
      <c r="W165" s="45"/>
      <c r="X165" s="45"/>
    </row>
    <row r="166" ht="15.75" customHeight="1">
      <c r="V166" s="45"/>
      <c r="W166" s="45"/>
      <c r="X166" s="45"/>
    </row>
    <row r="167" ht="15.75" customHeight="1">
      <c r="V167" s="45"/>
      <c r="W167" s="45"/>
      <c r="X167" s="45"/>
    </row>
    <row r="168" ht="15.75" customHeight="1">
      <c r="V168" s="45"/>
      <c r="W168" s="45"/>
      <c r="X168" s="45"/>
    </row>
    <row r="169" ht="15.75" customHeight="1">
      <c r="V169" s="45"/>
      <c r="W169" s="45"/>
      <c r="X169" s="45"/>
    </row>
    <row r="170" ht="15.75" customHeight="1">
      <c r="V170" s="45"/>
      <c r="W170" s="45"/>
      <c r="X170" s="45"/>
    </row>
    <row r="171" ht="15.75" customHeight="1">
      <c r="V171" s="45"/>
      <c r="W171" s="45"/>
      <c r="X171" s="45"/>
    </row>
    <row r="172" ht="15.75" customHeight="1">
      <c r="V172" s="45"/>
      <c r="W172" s="45"/>
      <c r="X172" s="45"/>
    </row>
    <row r="173" ht="15.75" customHeight="1">
      <c r="V173" s="45"/>
      <c r="W173" s="45"/>
      <c r="X173" s="45"/>
    </row>
    <row r="174" ht="15.75" customHeight="1">
      <c r="V174" s="45"/>
      <c r="W174" s="45"/>
      <c r="X174" s="45"/>
    </row>
    <row r="175" ht="15.75" customHeight="1">
      <c r="V175" s="45"/>
      <c r="W175" s="45"/>
      <c r="X175" s="45"/>
    </row>
    <row r="176" ht="15.75" customHeight="1">
      <c r="V176" s="45"/>
      <c r="W176" s="45"/>
      <c r="X176" s="45"/>
    </row>
    <row r="177" ht="15.75" customHeight="1">
      <c r="V177" s="45"/>
      <c r="W177" s="45"/>
      <c r="X177" s="45"/>
    </row>
    <row r="178" ht="15.75" customHeight="1">
      <c r="V178" s="45"/>
      <c r="W178" s="45"/>
      <c r="X178" s="45"/>
    </row>
    <row r="179" ht="15.75" customHeight="1">
      <c r="V179" s="45"/>
      <c r="W179" s="45"/>
      <c r="X179" s="45"/>
    </row>
    <row r="180" ht="15.75" customHeight="1">
      <c r="V180" s="45"/>
      <c r="W180" s="45"/>
      <c r="X180" s="45"/>
    </row>
    <row r="181" ht="15.75" customHeight="1">
      <c r="V181" s="45"/>
      <c r="W181" s="45"/>
      <c r="X181" s="45"/>
    </row>
    <row r="182" ht="15.75" customHeight="1">
      <c r="V182" s="45"/>
      <c r="W182" s="45"/>
      <c r="X182" s="45"/>
    </row>
    <row r="183" ht="15.75" customHeight="1">
      <c r="V183" s="45"/>
      <c r="W183" s="45"/>
      <c r="X183" s="45"/>
    </row>
    <row r="184" ht="15.75" customHeight="1">
      <c r="V184" s="45"/>
      <c r="W184" s="45"/>
      <c r="X184" s="45"/>
    </row>
    <row r="185" ht="15.75" customHeight="1">
      <c r="V185" s="45"/>
      <c r="W185" s="45"/>
      <c r="X185" s="45"/>
    </row>
    <row r="186" ht="15.75" customHeight="1">
      <c r="V186" s="45"/>
      <c r="W186" s="45"/>
      <c r="X186" s="45"/>
    </row>
    <row r="187" ht="15.75" customHeight="1">
      <c r="V187" s="45"/>
      <c r="W187" s="45"/>
      <c r="X187" s="45"/>
    </row>
    <row r="188" ht="15.75" customHeight="1">
      <c r="V188" s="45"/>
      <c r="W188" s="45"/>
      <c r="X188" s="45"/>
    </row>
    <row r="189" ht="15.75" customHeight="1">
      <c r="V189" s="45"/>
      <c r="W189" s="45"/>
      <c r="X189" s="45"/>
    </row>
    <row r="190" ht="15.75" customHeight="1">
      <c r="V190" s="45"/>
      <c r="W190" s="45"/>
      <c r="X190" s="45"/>
    </row>
    <row r="191" ht="15.75" customHeight="1">
      <c r="V191" s="45"/>
      <c r="W191" s="45"/>
      <c r="X191" s="45"/>
    </row>
    <row r="192" ht="15.75" customHeight="1">
      <c r="V192" s="45"/>
      <c r="W192" s="45"/>
      <c r="X192" s="45"/>
    </row>
    <row r="193" ht="15.75" customHeight="1">
      <c r="V193" s="45"/>
      <c r="W193" s="45"/>
      <c r="X193" s="45"/>
    </row>
    <row r="194" ht="15.75" customHeight="1">
      <c r="V194" s="45"/>
      <c r="W194" s="45"/>
      <c r="X194" s="45"/>
    </row>
    <row r="195" ht="15.75" customHeight="1">
      <c r="V195" s="45"/>
      <c r="W195" s="45"/>
      <c r="X195" s="45"/>
    </row>
    <row r="196" ht="15.75" customHeight="1">
      <c r="V196" s="45"/>
      <c r="W196" s="45"/>
      <c r="X196" s="45"/>
    </row>
    <row r="197" ht="15.75" customHeight="1">
      <c r="V197" s="45"/>
      <c r="W197" s="45"/>
      <c r="X197" s="45"/>
    </row>
    <row r="198" ht="15.75" customHeight="1">
      <c r="V198" s="45"/>
      <c r="W198" s="45"/>
      <c r="X198" s="45"/>
    </row>
    <row r="199" ht="15.75" customHeight="1">
      <c r="V199" s="45"/>
      <c r="W199" s="45"/>
      <c r="X199" s="45"/>
    </row>
    <row r="200" ht="15.75" customHeight="1">
      <c r="V200" s="45"/>
      <c r="W200" s="45"/>
      <c r="X200" s="45"/>
    </row>
    <row r="201" ht="15.75" customHeight="1">
      <c r="V201" s="45"/>
      <c r="W201" s="45"/>
      <c r="X201" s="45"/>
    </row>
    <row r="202" ht="15.75" customHeight="1">
      <c r="V202" s="45"/>
      <c r="W202" s="45"/>
      <c r="X202" s="45"/>
    </row>
    <row r="203" ht="15.75" customHeight="1">
      <c r="V203" s="45"/>
      <c r="W203" s="45"/>
      <c r="X203" s="45"/>
    </row>
    <row r="204" ht="15.75" customHeight="1">
      <c r="V204" s="45"/>
      <c r="W204" s="45"/>
      <c r="X204" s="45"/>
    </row>
    <row r="205" ht="15.75" customHeight="1">
      <c r="V205" s="45"/>
      <c r="W205" s="45"/>
      <c r="X205" s="45"/>
    </row>
    <row r="206" ht="15.75" customHeight="1">
      <c r="V206" s="45"/>
      <c r="W206" s="45"/>
      <c r="X206" s="45"/>
    </row>
    <row r="207" ht="15.75" customHeight="1">
      <c r="V207" s="45"/>
      <c r="W207" s="45"/>
      <c r="X207" s="45"/>
    </row>
    <row r="208" ht="15.75" customHeight="1">
      <c r="V208" s="45"/>
      <c r="W208" s="45"/>
      <c r="X208" s="45"/>
    </row>
    <row r="209" ht="15.75" customHeight="1">
      <c r="V209" s="45"/>
      <c r="W209" s="45"/>
      <c r="X209" s="45"/>
    </row>
    <row r="210" ht="15.75" customHeight="1">
      <c r="V210" s="45"/>
      <c r="W210" s="45"/>
      <c r="X210" s="45"/>
    </row>
    <row r="211" ht="15.75" customHeight="1">
      <c r="V211" s="45"/>
      <c r="W211" s="45"/>
      <c r="X211" s="45"/>
    </row>
    <row r="212" ht="15.75" customHeight="1">
      <c r="V212" s="45"/>
      <c r="W212" s="45"/>
      <c r="X212" s="45"/>
    </row>
    <row r="213" ht="15.75" customHeight="1">
      <c r="V213" s="45"/>
      <c r="W213" s="45"/>
      <c r="X213" s="45"/>
    </row>
    <row r="214" ht="15.75" customHeight="1">
      <c r="V214" s="45"/>
      <c r="W214" s="45"/>
      <c r="X214" s="45"/>
    </row>
    <row r="215" ht="15.75" customHeight="1">
      <c r="V215" s="45"/>
      <c r="W215" s="45"/>
      <c r="X215" s="45"/>
    </row>
    <row r="216" ht="15.75" customHeight="1">
      <c r="V216" s="45"/>
      <c r="W216" s="45"/>
      <c r="X216" s="45"/>
    </row>
    <row r="217" ht="15.75" customHeight="1">
      <c r="V217" s="45"/>
      <c r="W217" s="45"/>
      <c r="X217" s="45"/>
    </row>
    <row r="218" ht="15.75" customHeight="1">
      <c r="V218" s="45"/>
      <c r="W218" s="45"/>
      <c r="X218" s="45"/>
    </row>
    <row r="219" ht="15.75" customHeight="1">
      <c r="V219" s="45"/>
      <c r="W219" s="45"/>
      <c r="X219" s="45"/>
    </row>
    <row r="220" ht="15.75" customHeight="1">
      <c r="V220" s="45"/>
      <c r="W220" s="45"/>
      <c r="X220" s="45"/>
    </row>
    <row r="221" ht="15.75" customHeight="1">
      <c r="V221" s="45"/>
      <c r="W221" s="45"/>
      <c r="X221" s="45"/>
    </row>
    <row r="222" ht="15.75" customHeight="1">
      <c r="V222" s="45"/>
      <c r="W222" s="45"/>
      <c r="X222" s="45"/>
    </row>
    <row r="223" ht="15.75" customHeight="1">
      <c r="V223" s="45"/>
      <c r="W223" s="45"/>
      <c r="X223" s="45"/>
    </row>
    <row r="224" ht="15.75" customHeight="1">
      <c r="V224" s="45"/>
      <c r="W224" s="45"/>
      <c r="X224" s="45"/>
    </row>
    <row r="225" ht="15.75" customHeight="1">
      <c r="V225" s="45"/>
      <c r="W225" s="45"/>
      <c r="X225" s="45"/>
    </row>
    <row r="226" ht="15.75" customHeight="1">
      <c r="V226" s="45"/>
      <c r="W226" s="45"/>
      <c r="X226" s="45"/>
    </row>
    <row r="227" ht="15.75" customHeight="1">
      <c r="V227" s="45"/>
      <c r="W227" s="45"/>
      <c r="X227" s="45"/>
    </row>
    <row r="228" ht="15.75" customHeight="1">
      <c r="V228" s="45"/>
      <c r="W228" s="45"/>
      <c r="X228" s="45"/>
    </row>
    <row r="229" ht="15.75" customHeight="1">
      <c r="V229" s="45"/>
      <c r="W229" s="45"/>
      <c r="X229" s="45"/>
    </row>
    <row r="230" ht="15.75" customHeight="1">
      <c r="V230" s="45"/>
      <c r="W230" s="45"/>
      <c r="X230" s="45"/>
    </row>
    <row r="231" ht="15.75" customHeight="1">
      <c r="V231" s="45"/>
      <c r="W231" s="45"/>
      <c r="X231" s="45"/>
    </row>
    <row r="232" ht="15.75" customHeight="1">
      <c r="V232" s="45"/>
      <c r="W232" s="45"/>
      <c r="X232" s="45"/>
    </row>
    <row r="233" ht="15.75" customHeight="1">
      <c r="V233" s="45"/>
      <c r="W233" s="45"/>
      <c r="X233" s="45"/>
    </row>
    <row r="234" ht="15.75" customHeight="1">
      <c r="V234" s="45"/>
      <c r="W234" s="45"/>
      <c r="X234" s="45"/>
    </row>
    <row r="235" ht="15.75" customHeight="1">
      <c r="V235" s="45"/>
      <c r="W235" s="45"/>
      <c r="X235" s="45"/>
    </row>
    <row r="236" ht="15.75" customHeight="1">
      <c r="V236" s="45"/>
      <c r="W236" s="45"/>
      <c r="X236" s="45"/>
    </row>
    <row r="237" ht="15.75" customHeight="1">
      <c r="V237" s="45"/>
      <c r="W237" s="45"/>
      <c r="X237" s="45"/>
    </row>
    <row r="238" ht="15.75" customHeight="1">
      <c r="V238" s="45"/>
      <c r="W238" s="45"/>
      <c r="X238" s="45"/>
    </row>
    <row r="239" ht="15.75" customHeight="1">
      <c r="V239" s="45"/>
      <c r="W239" s="45"/>
      <c r="X239" s="45"/>
    </row>
    <row r="240" ht="15.75" customHeight="1">
      <c r="V240" s="45"/>
      <c r="W240" s="45"/>
      <c r="X240" s="45"/>
    </row>
    <row r="241" ht="15.75" customHeight="1">
      <c r="V241" s="45"/>
      <c r="W241" s="45"/>
      <c r="X241" s="45"/>
    </row>
    <row r="242" ht="15.75" customHeight="1">
      <c r="V242" s="45"/>
      <c r="W242" s="45"/>
      <c r="X242" s="45"/>
    </row>
    <row r="243" ht="15.75" customHeight="1">
      <c r="V243" s="45"/>
      <c r="W243" s="45"/>
      <c r="X243" s="45"/>
    </row>
    <row r="244" ht="15.75" customHeight="1">
      <c r="V244" s="45"/>
      <c r="W244" s="45"/>
      <c r="X244" s="45"/>
    </row>
    <row r="245" ht="15.75" customHeight="1">
      <c r="V245" s="45"/>
      <c r="W245" s="45"/>
      <c r="X245" s="45"/>
    </row>
    <row r="246" ht="15.75" customHeight="1">
      <c r="V246" s="45"/>
      <c r="W246" s="45"/>
      <c r="X246" s="45"/>
    </row>
    <row r="247" ht="15.75" customHeight="1">
      <c r="V247" s="45"/>
      <c r="W247" s="45"/>
      <c r="X247" s="45"/>
    </row>
    <row r="248" ht="15.75" customHeight="1">
      <c r="V248" s="45"/>
      <c r="W248" s="45"/>
      <c r="X248" s="45"/>
    </row>
    <row r="249" ht="15.75" customHeight="1">
      <c r="V249" s="45"/>
      <c r="W249" s="45"/>
      <c r="X249" s="45"/>
    </row>
    <row r="250" ht="15.75" customHeight="1">
      <c r="V250" s="45"/>
      <c r="W250" s="45"/>
      <c r="X250" s="45"/>
    </row>
    <row r="251" ht="15.75" customHeight="1">
      <c r="V251" s="45"/>
      <c r="W251" s="45"/>
      <c r="X251" s="45"/>
    </row>
    <row r="252" ht="15.75" customHeight="1">
      <c r="V252" s="45"/>
      <c r="W252" s="45"/>
      <c r="X252" s="45"/>
    </row>
    <row r="253" ht="15.75" customHeight="1">
      <c r="V253" s="45"/>
      <c r="W253" s="45"/>
      <c r="X253" s="45"/>
    </row>
    <row r="254" ht="15.75" customHeight="1">
      <c r="V254" s="45"/>
      <c r="W254" s="45"/>
      <c r="X254" s="45"/>
    </row>
    <row r="255" ht="15.75" customHeight="1">
      <c r="V255" s="45"/>
      <c r="W255" s="45"/>
      <c r="X255" s="45"/>
    </row>
    <row r="256" ht="15.75" customHeight="1">
      <c r="V256" s="45"/>
      <c r="W256" s="45"/>
      <c r="X256" s="45"/>
    </row>
    <row r="257" ht="15.75" customHeight="1">
      <c r="V257" s="45"/>
      <c r="W257" s="45"/>
      <c r="X257" s="45"/>
    </row>
    <row r="258" ht="15.75" customHeight="1">
      <c r="V258" s="45"/>
      <c r="W258" s="45"/>
      <c r="X258" s="45"/>
    </row>
    <row r="259" ht="15.75" customHeight="1">
      <c r="V259" s="45"/>
      <c r="W259" s="45"/>
      <c r="X259" s="45"/>
    </row>
    <row r="260" ht="15.75" customHeight="1">
      <c r="V260" s="45"/>
      <c r="W260" s="45"/>
      <c r="X260" s="45"/>
    </row>
    <row r="261" ht="15.75" customHeight="1">
      <c r="V261" s="45"/>
      <c r="W261" s="45"/>
      <c r="X261" s="45"/>
    </row>
    <row r="262" ht="15.75" customHeight="1">
      <c r="V262" s="45"/>
      <c r="W262" s="45"/>
      <c r="X262" s="45"/>
    </row>
    <row r="263" ht="15.75" customHeight="1">
      <c r="V263" s="45"/>
      <c r="W263" s="45"/>
      <c r="X263" s="45"/>
    </row>
    <row r="264" ht="15.75" customHeight="1">
      <c r="V264" s="45"/>
      <c r="W264" s="45"/>
      <c r="X264" s="45"/>
    </row>
    <row r="265" ht="15.75" customHeight="1">
      <c r="V265" s="45"/>
      <c r="W265" s="45"/>
      <c r="X265" s="45"/>
    </row>
    <row r="266" ht="15.75" customHeight="1">
      <c r="V266" s="45"/>
      <c r="W266" s="45"/>
      <c r="X266" s="45"/>
    </row>
    <row r="267" ht="15.75" customHeight="1">
      <c r="V267" s="45"/>
      <c r="W267" s="45"/>
      <c r="X267" s="45"/>
    </row>
    <row r="268" ht="15.75" customHeight="1">
      <c r="V268" s="45"/>
      <c r="W268" s="45"/>
      <c r="X268" s="45"/>
    </row>
    <row r="269" ht="15.75" customHeight="1">
      <c r="V269" s="45"/>
      <c r="W269" s="45"/>
      <c r="X269" s="45"/>
    </row>
    <row r="270" ht="15.75" customHeight="1">
      <c r="V270" s="45"/>
      <c r="W270" s="45"/>
      <c r="X270" s="45"/>
    </row>
    <row r="271" ht="15.75" customHeight="1">
      <c r="V271" s="45"/>
      <c r="W271" s="45"/>
      <c r="X271" s="45"/>
    </row>
    <row r="272" ht="15.75" customHeight="1">
      <c r="V272" s="45"/>
      <c r="W272" s="45"/>
      <c r="X272" s="45"/>
    </row>
    <row r="273" ht="15.75" customHeight="1">
      <c r="V273" s="45"/>
      <c r="W273" s="45"/>
      <c r="X273" s="45"/>
    </row>
    <row r="274" ht="15.75" customHeight="1">
      <c r="V274" s="45"/>
      <c r="W274" s="45"/>
      <c r="X274" s="45"/>
    </row>
    <row r="275" ht="15.75" customHeight="1">
      <c r="V275" s="45"/>
      <c r="W275" s="45"/>
      <c r="X275" s="45"/>
    </row>
    <row r="276" ht="15.75" customHeight="1">
      <c r="V276" s="45"/>
      <c r="W276" s="45"/>
      <c r="X276" s="45"/>
    </row>
    <row r="277" ht="15.75" customHeight="1">
      <c r="V277" s="45"/>
      <c r="W277" s="45"/>
      <c r="X277" s="45"/>
    </row>
    <row r="278" ht="15.75" customHeight="1">
      <c r="V278" s="45"/>
      <c r="W278" s="45"/>
      <c r="X278" s="45"/>
    </row>
    <row r="279" ht="15.75" customHeight="1">
      <c r="V279" s="45"/>
      <c r="W279" s="45"/>
      <c r="X279" s="45"/>
    </row>
    <row r="280" ht="15.75" customHeight="1">
      <c r="V280" s="45"/>
      <c r="W280" s="45"/>
      <c r="X280" s="45"/>
    </row>
    <row r="281" ht="15.75" customHeight="1">
      <c r="V281" s="45"/>
      <c r="W281" s="45"/>
      <c r="X281" s="45"/>
    </row>
    <row r="282" ht="15.75" customHeight="1">
      <c r="V282" s="45"/>
      <c r="W282" s="45"/>
      <c r="X282" s="45"/>
    </row>
    <row r="283" ht="15.75" customHeight="1">
      <c r="V283" s="45"/>
      <c r="W283" s="45"/>
      <c r="X283" s="45"/>
    </row>
    <row r="284" ht="15.75" customHeight="1">
      <c r="V284" s="45"/>
      <c r="W284" s="45"/>
      <c r="X284" s="45"/>
    </row>
    <row r="285" ht="15.75" customHeight="1">
      <c r="V285" s="45"/>
      <c r="W285" s="45"/>
      <c r="X285" s="45"/>
    </row>
    <row r="286" ht="15.75" customHeight="1">
      <c r="V286" s="45"/>
      <c r="W286" s="45"/>
      <c r="X286" s="45"/>
    </row>
    <row r="287" ht="15.75" customHeight="1">
      <c r="V287" s="45"/>
      <c r="W287" s="45"/>
      <c r="X287" s="45"/>
    </row>
    <row r="288" ht="15.75" customHeight="1">
      <c r="V288" s="45"/>
      <c r="W288" s="45"/>
      <c r="X288" s="45"/>
    </row>
    <row r="289" ht="15.75" customHeight="1">
      <c r="V289" s="45"/>
      <c r="W289" s="45"/>
      <c r="X289" s="45"/>
    </row>
    <row r="290" ht="15.75" customHeight="1">
      <c r="V290" s="45"/>
      <c r="W290" s="45"/>
      <c r="X290" s="45"/>
    </row>
    <row r="291" ht="15.75" customHeight="1">
      <c r="V291" s="45"/>
      <c r="W291" s="45"/>
      <c r="X291" s="45"/>
    </row>
    <row r="292" ht="15.75" customHeight="1">
      <c r="V292" s="45"/>
      <c r="W292" s="45"/>
      <c r="X292" s="45"/>
    </row>
    <row r="293" ht="15.75" customHeight="1">
      <c r="V293" s="45"/>
      <c r="W293" s="45"/>
      <c r="X293" s="45"/>
    </row>
    <row r="294" ht="15.75" customHeight="1">
      <c r="V294" s="45"/>
      <c r="W294" s="45"/>
      <c r="X294" s="45"/>
    </row>
    <row r="295" ht="15.75" customHeight="1">
      <c r="V295" s="45"/>
      <c r="W295" s="45"/>
      <c r="X295" s="45"/>
    </row>
    <row r="296" ht="15.75" customHeight="1">
      <c r="V296" s="45"/>
      <c r="W296" s="45"/>
      <c r="X296" s="45"/>
    </row>
    <row r="297" ht="15.75" customHeight="1">
      <c r="V297" s="45"/>
      <c r="W297" s="45"/>
      <c r="X297" s="45"/>
    </row>
    <row r="298" ht="15.75" customHeight="1">
      <c r="V298" s="45"/>
      <c r="W298" s="45"/>
      <c r="X298" s="45"/>
    </row>
    <row r="299" ht="15.75" customHeight="1">
      <c r="V299" s="45"/>
      <c r="W299" s="45"/>
      <c r="X299" s="45"/>
    </row>
    <row r="300" ht="15.75" customHeight="1">
      <c r="V300" s="45"/>
      <c r="W300" s="45"/>
      <c r="X300" s="45"/>
    </row>
    <row r="301" ht="15.75" customHeight="1">
      <c r="V301" s="45"/>
      <c r="W301" s="45"/>
      <c r="X301" s="45"/>
    </row>
    <row r="302" ht="15.75" customHeight="1">
      <c r="V302" s="45"/>
      <c r="W302" s="45"/>
      <c r="X302" s="45"/>
    </row>
    <row r="303" ht="15.75" customHeight="1">
      <c r="V303" s="45"/>
      <c r="W303" s="45"/>
      <c r="X303" s="45"/>
    </row>
    <row r="304" ht="15.75" customHeight="1">
      <c r="V304" s="45"/>
      <c r="W304" s="45"/>
      <c r="X304" s="45"/>
    </row>
    <row r="305" ht="15.75" customHeight="1">
      <c r="V305" s="45"/>
      <c r="W305" s="45"/>
      <c r="X305" s="45"/>
    </row>
    <row r="306" ht="15.75" customHeight="1">
      <c r="V306" s="45"/>
      <c r="W306" s="45"/>
      <c r="X306" s="45"/>
    </row>
    <row r="307" ht="15.75" customHeight="1">
      <c r="V307" s="45"/>
      <c r="W307" s="45"/>
      <c r="X307" s="45"/>
    </row>
    <row r="308" ht="15.75" customHeight="1">
      <c r="V308" s="45"/>
      <c r="W308" s="45"/>
      <c r="X308" s="45"/>
    </row>
    <row r="309" ht="15.75" customHeight="1">
      <c r="V309" s="45"/>
      <c r="W309" s="45"/>
      <c r="X309" s="45"/>
    </row>
    <row r="310" ht="15.75" customHeight="1">
      <c r="V310" s="45"/>
      <c r="W310" s="45"/>
      <c r="X310" s="45"/>
    </row>
    <row r="311" ht="15.75" customHeight="1">
      <c r="V311" s="45"/>
      <c r="W311" s="45"/>
      <c r="X311" s="45"/>
    </row>
    <row r="312" ht="15.75" customHeight="1">
      <c r="V312" s="45"/>
      <c r="W312" s="45"/>
      <c r="X312" s="45"/>
    </row>
    <row r="313" ht="15.75" customHeight="1">
      <c r="V313" s="45"/>
      <c r="W313" s="45"/>
      <c r="X313" s="45"/>
    </row>
    <row r="314" ht="15.75" customHeight="1">
      <c r="V314" s="45"/>
      <c r="W314" s="45"/>
      <c r="X314" s="45"/>
    </row>
    <row r="315" ht="15.75" customHeight="1">
      <c r="V315" s="45"/>
      <c r="W315" s="45"/>
      <c r="X315" s="45"/>
    </row>
    <row r="316" ht="15.75" customHeight="1">
      <c r="V316" s="45"/>
      <c r="W316" s="45"/>
      <c r="X316" s="45"/>
    </row>
    <row r="317" ht="15.75" customHeight="1">
      <c r="V317" s="45"/>
      <c r="W317" s="45"/>
      <c r="X317" s="45"/>
    </row>
    <row r="318" ht="15.75" customHeight="1">
      <c r="V318" s="45"/>
      <c r="W318" s="45"/>
      <c r="X318" s="45"/>
    </row>
    <row r="319" ht="15.75" customHeight="1">
      <c r="V319" s="45"/>
      <c r="W319" s="45"/>
      <c r="X319" s="45"/>
    </row>
    <row r="320" ht="15.75" customHeight="1">
      <c r="V320" s="45"/>
      <c r="W320" s="45"/>
      <c r="X320" s="45"/>
    </row>
    <row r="321" ht="15.75" customHeight="1">
      <c r="V321" s="45"/>
      <c r="W321" s="45"/>
      <c r="X321" s="45"/>
    </row>
    <row r="322" ht="15.75" customHeight="1">
      <c r="V322" s="45"/>
      <c r="W322" s="45"/>
      <c r="X322" s="45"/>
    </row>
    <row r="323" ht="15.75" customHeight="1">
      <c r="V323" s="45"/>
      <c r="W323" s="45"/>
      <c r="X323" s="45"/>
    </row>
    <row r="324" ht="15.75" customHeight="1">
      <c r="V324" s="45"/>
      <c r="W324" s="45"/>
      <c r="X324" s="45"/>
    </row>
    <row r="325" ht="15.75" customHeight="1">
      <c r="V325" s="45"/>
      <c r="W325" s="45"/>
      <c r="X325" s="45"/>
    </row>
    <row r="326" ht="15.75" customHeight="1">
      <c r="V326" s="45"/>
      <c r="W326" s="45"/>
      <c r="X326" s="45"/>
    </row>
    <row r="327" ht="15.75" customHeight="1">
      <c r="V327" s="45"/>
      <c r="W327" s="45"/>
      <c r="X327" s="45"/>
    </row>
    <row r="328" ht="15.75" customHeight="1">
      <c r="V328" s="45"/>
      <c r="W328" s="45"/>
      <c r="X328" s="45"/>
    </row>
    <row r="329" ht="15.75" customHeight="1">
      <c r="V329" s="45"/>
      <c r="W329" s="45"/>
      <c r="X329" s="45"/>
    </row>
    <row r="330" ht="15.75" customHeight="1">
      <c r="V330" s="45"/>
      <c r="W330" s="45"/>
      <c r="X330" s="45"/>
    </row>
    <row r="331" ht="15.75" customHeight="1">
      <c r="V331" s="45"/>
      <c r="W331" s="45"/>
      <c r="X331" s="45"/>
    </row>
    <row r="332" ht="15.75" customHeight="1">
      <c r="V332" s="45"/>
      <c r="W332" s="45"/>
      <c r="X332" s="45"/>
    </row>
    <row r="333" ht="15.75" customHeight="1">
      <c r="V333" s="45"/>
      <c r="W333" s="45"/>
      <c r="X333" s="45"/>
    </row>
    <row r="334" ht="15.75" customHeight="1">
      <c r="V334" s="45"/>
      <c r="W334" s="45"/>
      <c r="X334" s="45"/>
    </row>
    <row r="335" ht="15.75" customHeight="1">
      <c r="V335" s="45"/>
      <c r="W335" s="45"/>
      <c r="X335" s="45"/>
    </row>
    <row r="336" ht="15.75" customHeight="1">
      <c r="V336" s="45"/>
      <c r="W336" s="45"/>
      <c r="X336" s="45"/>
    </row>
    <row r="337" ht="15.75" customHeight="1">
      <c r="V337" s="45"/>
      <c r="W337" s="45"/>
      <c r="X337" s="45"/>
    </row>
    <row r="338" ht="15.75" customHeight="1">
      <c r="V338" s="45"/>
      <c r="W338" s="45"/>
      <c r="X338" s="45"/>
    </row>
    <row r="339" ht="15.75" customHeight="1">
      <c r="V339" s="45"/>
      <c r="W339" s="45"/>
      <c r="X339" s="45"/>
    </row>
    <row r="340" ht="15.75" customHeight="1">
      <c r="V340" s="45"/>
      <c r="W340" s="45"/>
      <c r="X340" s="45"/>
    </row>
    <row r="341" ht="15.75" customHeight="1">
      <c r="V341" s="45"/>
      <c r="W341" s="45"/>
      <c r="X341" s="45"/>
    </row>
    <row r="342" ht="15.75" customHeight="1">
      <c r="V342" s="45"/>
      <c r="W342" s="45"/>
      <c r="X342" s="45"/>
    </row>
    <row r="343" ht="15.75" customHeight="1">
      <c r="V343" s="45"/>
      <c r="W343" s="45"/>
      <c r="X343" s="45"/>
    </row>
    <row r="344" ht="15.75" customHeight="1">
      <c r="V344" s="45"/>
      <c r="W344" s="45"/>
      <c r="X344" s="45"/>
    </row>
    <row r="345" ht="15.75" customHeight="1">
      <c r="V345" s="45"/>
      <c r="W345" s="45"/>
      <c r="X345" s="45"/>
    </row>
    <row r="346" ht="15.75" customHeight="1">
      <c r="V346" s="45"/>
      <c r="W346" s="45"/>
      <c r="X346" s="45"/>
    </row>
    <row r="347" ht="15.75" customHeight="1">
      <c r="V347" s="45"/>
      <c r="W347" s="45"/>
      <c r="X347" s="45"/>
    </row>
    <row r="348" ht="15.75" customHeight="1">
      <c r="V348" s="45"/>
      <c r="W348" s="45"/>
      <c r="X348" s="45"/>
    </row>
    <row r="349" ht="15.75" customHeight="1">
      <c r="V349" s="45"/>
      <c r="W349" s="45"/>
      <c r="X349" s="45"/>
    </row>
    <row r="350" ht="15.75" customHeight="1">
      <c r="V350" s="45"/>
      <c r="W350" s="45"/>
      <c r="X350" s="45"/>
    </row>
    <row r="351" ht="15.75" customHeight="1">
      <c r="V351" s="45"/>
      <c r="W351" s="45"/>
      <c r="X351" s="45"/>
    </row>
    <row r="352" ht="15.75" customHeight="1">
      <c r="V352" s="45"/>
      <c r="W352" s="45"/>
      <c r="X352" s="45"/>
    </row>
    <row r="353" ht="15.75" customHeight="1">
      <c r="V353" s="45"/>
      <c r="W353" s="45"/>
      <c r="X353" s="45"/>
    </row>
    <row r="354" ht="15.75" customHeight="1">
      <c r="V354" s="45"/>
      <c r="W354" s="45"/>
      <c r="X354" s="45"/>
    </row>
    <row r="355" ht="15.75" customHeight="1">
      <c r="V355" s="45"/>
      <c r="W355" s="45"/>
      <c r="X355" s="45"/>
    </row>
    <row r="356" ht="15.75" customHeight="1">
      <c r="V356" s="45"/>
      <c r="W356" s="45"/>
      <c r="X356" s="45"/>
    </row>
    <row r="357" ht="15.75" customHeight="1">
      <c r="V357" s="45"/>
      <c r="W357" s="45"/>
      <c r="X357" s="45"/>
    </row>
    <row r="358" ht="15.75" customHeight="1">
      <c r="V358" s="45"/>
      <c r="W358" s="45"/>
      <c r="X358" s="45"/>
    </row>
    <row r="359" ht="15.75" customHeight="1">
      <c r="V359" s="45"/>
      <c r="W359" s="45"/>
      <c r="X359" s="45"/>
    </row>
    <row r="360" ht="15.75" customHeight="1">
      <c r="V360" s="45"/>
      <c r="W360" s="45"/>
      <c r="X360" s="45"/>
    </row>
    <row r="361" ht="15.75" customHeight="1">
      <c r="V361" s="45"/>
      <c r="W361" s="45"/>
      <c r="X361" s="45"/>
    </row>
    <row r="362" ht="15.75" customHeight="1">
      <c r="V362" s="45"/>
      <c r="W362" s="45"/>
      <c r="X362" s="45"/>
    </row>
    <row r="363" ht="15.75" customHeight="1">
      <c r="V363" s="45"/>
      <c r="W363" s="45"/>
      <c r="X363" s="45"/>
    </row>
    <row r="364" ht="15.75" customHeight="1">
      <c r="V364" s="45"/>
      <c r="W364" s="45"/>
      <c r="X364" s="45"/>
    </row>
    <row r="365" ht="15.75" customHeight="1">
      <c r="V365" s="45"/>
      <c r="W365" s="45"/>
      <c r="X365" s="45"/>
    </row>
    <row r="366" ht="15.75" customHeight="1">
      <c r="V366" s="45"/>
      <c r="W366" s="45"/>
      <c r="X366" s="45"/>
    </row>
    <row r="367" ht="15.75" customHeight="1">
      <c r="V367" s="45"/>
      <c r="W367" s="45"/>
      <c r="X367" s="45"/>
    </row>
    <row r="368" ht="15.75" customHeight="1">
      <c r="V368" s="45"/>
      <c r="W368" s="45"/>
      <c r="X368" s="45"/>
    </row>
    <row r="369" ht="15.75" customHeight="1">
      <c r="V369" s="45"/>
      <c r="W369" s="45"/>
      <c r="X369" s="45"/>
    </row>
    <row r="370" ht="15.75" customHeight="1">
      <c r="V370" s="45"/>
      <c r="W370" s="45"/>
      <c r="X370" s="45"/>
    </row>
    <row r="371" ht="15.75" customHeight="1">
      <c r="V371" s="45"/>
      <c r="W371" s="45"/>
      <c r="X371" s="45"/>
    </row>
    <row r="372" ht="15.75" customHeight="1">
      <c r="V372" s="45"/>
      <c r="W372" s="45"/>
      <c r="X372" s="45"/>
    </row>
    <row r="373" ht="15.75" customHeight="1">
      <c r="V373" s="45"/>
      <c r="W373" s="45"/>
      <c r="X373" s="45"/>
    </row>
    <row r="374" ht="15.75" customHeight="1">
      <c r="V374" s="45"/>
      <c r="W374" s="45"/>
      <c r="X374" s="45"/>
    </row>
    <row r="375" ht="15.75" customHeight="1">
      <c r="V375" s="45"/>
      <c r="W375" s="45"/>
      <c r="X375" s="45"/>
    </row>
    <row r="376" ht="15.75" customHeight="1">
      <c r="V376" s="45"/>
      <c r="W376" s="45"/>
      <c r="X376" s="45"/>
    </row>
    <row r="377" ht="15.75" customHeight="1">
      <c r="V377" s="45"/>
      <c r="W377" s="45"/>
      <c r="X377" s="45"/>
    </row>
    <row r="378" ht="15.75" customHeight="1">
      <c r="V378" s="45"/>
      <c r="W378" s="45"/>
      <c r="X378" s="45"/>
    </row>
    <row r="379" ht="15.75" customHeight="1">
      <c r="V379" s="45"/>
      <c r="W379" s="45"/>
      <c r="X379" s="45"/>
    </row>
    <row r="380" ht="15.75" customHeight="1">
      <c r="V380" s="45"/>
      <c r="W380" s="45"/>
      <c r="X380" s="45"/>
    </row>
    <row r="381" ht="15.75" customHeight="1">
      <c r="V381" s="45"/>
      <c r="W381" s="45"/>
      <c r="X381" s="45"/>
    </row>
    <row r="382" ht="15.75" customHeight="1">
      <c r="V382" s="45"/>
      <c r="W382" s="45"/>
      <c r="X382" s="45"/>
    </row>
    <row r="383" ht="15.75" customHeight="1">
      <c r="V383" s="45"/>
      <c r="W383" s="45"/>
      <c r="X383" s="45"/>
    </row>
    <row r="384" ht="15.75" customHeight="1">
      <c r="V384" s="45"/>
      <c r="W384" s="45"/>
      <c r="X384" s="45"/>
    </row>
    <row r="385" ht="15.75" customHeight="1">
      <c r="V385" s="45"/>
      <c r="W385" s="45"/>
      <c r="X385" s="45"/>
    </row>
    <row r="386" ht="15.75" customHeight="1">
      <c r="V386" s="45"/>
      <c r="W386" s="45"/>
      <c r="X386" s="45"/>
    </row>
    <row r="387" ht="15.75" customHeight="1">
      <c r="V387" s="45"/>
      <c r="W387" s="45"/>
      <c r="X387" s="45"/>
    </row>
    <row r="388" ht="15.75" customHeight="1">
      <c r="V388" s="45"/>
      <c r="W388" s="45"/>
      <c r="X388" s="45"/>
    </row>
    <row r="389" ht="15.75" customHeight="1">
      <c r="V389" s="45"/>
      <c r="W389" s="45"/>
      <c r="X389" s="45"/>
    </row>
    <row r="390" ht="15.75" customHeight="1">
      <c r="V390" s="45"/>
      <c r="W390" s="45"/>
      <c r="X390" s="45"/>
    </row>
    <row r="391" ht="15.75" customHeight="1">
      <c r="V391" s="45"/>
      <c r="W391" s="45"/>
      <c r="X391" s="45"/>
    </row>
    <row r="392" ht="15.75" customHeight="1">
      <c r="V392" s="45"/>
      <c r="W392" s="45"/>
      <c r="X392" s="45"/>
    </row>
    <row r="393" ht="15.75" customHeight="1">
      <c r="V393" s="45"/>
      <c r="W393" s="45"/>
      <c r="X393" s="45"/>
    </row>
    <row r="394" ht="15.75" customHeight="1">
      <c r="V394" s="45"/>
      <c r="W394" s="45"/>
      <c r="X394" s="45"/>
    </row>
    <row r="395" ht="15.75" customHeight="1">
      <c r="V395" s="45"/>
      <c r="W395" s="45"/>
      <c r="X395" s="45"/>
    </row>
    <row r="396" ht="15.75" customHeight="1">
      <c r="V396" s="45"/>
      <c r="W396" s="45"/>
      <c r="X396" s="45"/>
    </row>
    <row r="397" ht="15.75" customHeight="1">
      <c r="V397" s="45"/>
      <c r="W397" s="45"/>
      <c r="X397" s="45"/>
    </row>
    <row r="398" ht="15.75" customHeight="1">
      <c r="V398" s="45"/>
      <c r="W398" s="45"/>
      <c r="X398" s="45"/>
    </row>
    <row r="399" ht="15.75" customHeight="1">
      <c r="V399" s="45"/>
      <c r="W399" s="45"/>
      <c r="X399" s="45"/>
    </row>
    <row r="400" ht="15.75" customHeight="1">
      <c r="V400" s="45"/>
      <c r="W400" s="45"/>
      <c r="X400" s="45"/>
    </row>
    <row r="401" ht="15.75" customHeight="1">
      <c r="V401" s="45"/>
      <c r="W401" s="45"/>
      <c r="X401" s="45"/>
    </row>
    <row r="402" ht="15.75" customHeight="1">
      <c r="V402" s="45"/>
      <c r="W402" s="45"/>
      <c r="X402" s="45"/>
    </row>
    <row r="403" ht="15.75" customHeight="1">
      <c r="V403" s="45"/>
      <c r="W403" s="45"/>
      <c r="X403" s="45"/>
    </row>
    <row r="404" ht="15.75" customHeight="1">
      <c r="V404" s="45"/>
      <c r="W404" s="45"/>
      <c r="X404" s="45"/>
    </row>
    <row r="405" ht="15.75" customHeight="1">
      <c r="V405" s="45"/>
      <c r="W405" s="45"/>
      <c r="X405" s="45"/>
    </row>
    <row r="406" ht="15.75" customHeight="1">
      <c r="V406" s="45"/>
      <c r="W406" s="45"/>
      <c r="X406" s="45"/>
    </row>
    <row r="407" ht="15.75" customHeight="1">
      <c r="V407" s="45"/>
      <c r="W407" s="45"/>
      <c r="X407" s="45"/>
    </row>
    <row r="408" ht="15.75" customHeight="1">
      <c r="V408" s="45"/>
      <c r="W408" s="45"/>
      <c r="X408" s="45"/>
    </row>
    <row r="409" ht="15.75" customHeight="1">
      <c r="V409" s="45"/>
      <c r="W409" s="45"/>
      <c r="X409" s="45"/>
    </row>
    <row r="410" ht="15.75" customHeight="1">
      <c r="V410" s="45"/>
      <c r="W410" s="45"/>
      <c r="X410" s="45"/>
    </row>
    <row r="411" ht="15.75" customHeight="1">
      <c r="V411" s="45"/>
      <c r="W411" s="45"/>
      <c r="X411" s="45"/>
    </row>
    <row r="412" ht="15.75" customHeight="1">
      <c r="V412" s="45"/>
      <c r="W412" s="45"/>
      <c r="X412" s="45"/>
    </row>
    <row r="413" ht="15.75" customHeight="1">
      <c r="V413" s="45"/>
      <c r="W413" s="45"/>
      <c r="X413" s="45"/>
    </row>
    <row r="414" ht="15.75" customHeight="1">
      <c r="V414" s="45"/>
      <c r="W414" s="45"/>
      <c r="X414" s="45"/>
    </row>
    <row r="415" ht="15.75" customHeight="1">
      <c r="V415" s="45"/>
      <c r="W415" s="45"/>
      <c r="X415" s="45"/>
    </row>
    <row r="416" ht="15.75" customHeight="1">
      <c r="V416" s="45"/>
      <c r="W416" s="45"/>
      <c r="X416" s="45"/>
    </row>
    <row r="417" ht="15.75" customHeight="1">
      <c r="V417" s="45"/>
      <c r="W417" s="45"/>
      <c r="X417" s="45"/>
    </row>
    <row r="418" ht="15.75" customHeight="1">
      <c r="V418" s="45"/>
      <c r="W418" s="45"/>
      <c r="X418" s="45"/>
    </row>
    <row r="419" ht="15.75" customHeight="1">
      <c r="V419" s="45"/>
      <c r="W419" s="45"/>
      <c r="X419" s="45"/>
    </row>
    <row r="420" ht="15.75" customHeight="1">
      <c r="V420" s="45"/>
      <c r="W420" s="45"/>
      <c r="X420" s="45"/>
    </row>
    <row r="421" ht="15.75" customHeight="1">
      <c r="V421" s="45"/>
      <c r="W421" s="45"/>
      <c r="X421" s="45"/>
    </row>
    <row r="422" ht="15.75" customHeight="1">
      <c r="V422" s="45"/>
      <c r="W422" s="45"/>
      <c r="X422" s="45"/>
    </row>
    <row r="423" ht="15.75" customHeight="1">
      <c r="V423" s="45"/>
      <c r="W423" s="45"/>
      <c r="X423" s="45"/>
    </row>
    <row r="424" ht="15.75" customHeight="1">
      <c r="V424" s="45"/>
      <c r="W424" s="45"/>
      <c r="X424" s="45"/>
    </row>
    <row r="425" ht="15.75" customHeight="1">
      <c r="V425" s="45"/>
      <c r="W425" s="45"/>
      <c r="X425" s="45"/>
    </row>
    <row r="426" ht="15.75" customHeight="1">
      <c r="V426" s="45"/>
      <c r="W426" s="45"/>
      <c r="X426" s="45"/>
    </row>
    <row r="427" ht="15.75" customHeight="1">
      <c r="V427" s="45"/>
      <c r="W427" s="45"/>
      <c r="X427" s="45"/>
    </row>
    <row r="428" ht="15.75" customHeight="1">
      <c r="V428" s="45"/>
      <c r="W428" s="45"/>
      <c r="X428" s="45"/>
    </row>
    <row r="429" ht="15.75" customHeight="1">
      <c r="V429" s="45"/>
      <c r="W429" s="45"/>
      <c r="X429" s="45"/>
    </row>
    <row r="430" ht="15.75" customHeight="1">
      <c r="V430" s="45"/>
      <c r="W430" s="45"/>
      <c r="X430" s="45"/>
    </row>
    <row r="431" ht="15.75" customHeight="1">
      <c r="V431" s="45"/>
      <c r="W431" s="45"/>
      <c r="X431" s="45"/>
    </row>
    <row r="432" ht="15.75" customHeight="1">
      <c r="V432" s="45"/>
      <c r="W432" s="45"/>
      <c r="X432" s="45"/>
    </row>
    <row r="433" ht="15.75" customHeight="1">
      <c r="V433" s="45"/>
      <c r="W433" s="45"/>
      <c r="X433" s="45"/>
    </row>
    <row r="434" ht="15.75" customHeight="1">
      <c r="V434" s="45"/>
      <c r="W434" s="45"/>
      <c r="X434" s="45"/>
    </row>
    <row r="435" ht="15.75" customHeight="1">
      <c r="V435" s="45"/>
      <c r="W435" s="45"/>
      <c r="X435" s="45"/>
    </row>
    <row r="436" ht="15.75" customHeight="1">
      <c r="V436" s="45"/>
      <c r="W436" s="45"/>
      <c r="X436" s="45"/>
    </row>
    <row r="437" ht="15.75" customHeight="1">
      <c r="V437" s="45"/>
      <c r="W437" s="45"/>
      <c r="X437" s="45"/>
    </row>
    <row r="438" ht="15.75" customHeight="1">
      <c r="V438" s="45"/>
      <c r="W438" s="45"/>
      <c r="X438" s="45"/>
    </row>
    <row r="439" ht="15.75" customHeight="1">
      <c r="V439" s="45"/>
      <c r="W439" s="45"/>
      <c r="X439" s="45"/>
    </row>
    <row r="440" ht="15.75" customHeight="1">
      <c r="V440" s="45"/>
      <c r="W440" s="45"/>
      <c r="X440" s="45"/>
    </row>
    <row r="441" ht="15.75" customHeight="1">
      <c r="V441" s="45"/>
      <c r="W441" s="45"/>
      <c r="X441" s="45"/>
    </row>
    <row r="442" ht="15.75" customHeight="1">
      <c r="V442" s="45"/>
      <c r="W442" s="45"/>
      <c r="X442" s="45"/>
    </row>
    <row r="443" ht="15.75" customHeight="1">
      <c r="V443" s="45"/>
      <c r="W443" s="45"/>
      <c r="X443" s="45"/>
    </row>
    <row r="444" ht="15.75" customHeight="1">
      <c r="V444" s="45"/>
      <c r="W444" s="45"/>
      <c r="X444" s="45"/>
    </row>
    <row r="445" ht="15.75" customHeight="1">
      <c r="V445" s="45"/>
      <c r="W445" s="45"/>
      <c r="X445" s="45"/>
    </row>
    <row r="446" ht="15.75" customHeight="1">
      <c r="V446" s="45"/>
      <c r="W446" s="45"/>
      <c r="X446" s="45"/>
    </row>
    <row r="447" ht="15.75" customHeight="1">
      <c r="V447" s="45"/>
      <c r="W447" s="45"/>
      <c r="X447" s="45"/>
    </row>
    <row r="448" ht="15.75" customHeight="1">
      <c r="V448" s="45"/>
      <c r="W448" s="45"/>
      <c r="X448" s="45"/>
    </row>
    <row r="449" ht="15.75" customHeight="1">
      <c r="V449" s="45"/>
      <c r="W449" s="45"/>
      <c r="X449" s="45"/>
    </row>
    <row r="450" ht="15.75" customHeight="1">
      <c r="V450" s="45"/>
      <c r="W450" s="45"/>
      <c r="X450" s="45"/>
    </row>
    <row r="451" ht="15.75" customHeight="1">
      <c r="V451" s="45"/>
      <c r="W451" s="45"/>
      <c r="X451" s="45"/>
    </row>
    <row r="452" ht="15.75" customHeight="1">
      <c r="V452" s="45"/>
      <c r="W452" s="45"/>
      <c r="X452" s="45"/>
    </row>
    <row r="453" ht="15.75" customHeight="1">
      <c r="V453" s="45"/>
      <c r="W453" s="45"/>
      <c r="X453" s="45"/>
    </row>
    <row r="454" ht="15.75" customHeight="1">
      <c r="V454" s="45"/>
      <c r="W454" s="45"/>
      <c r="X454" s="45"/>
    </row>
    <row r="455" ht="15.75" customHeight="1">
      <c r="V455" s="45"/>
      <c r="W455" s="45"/>
      <c r="X455" s="45"/>
    </row>
    <row r="456" ht="15.75" customHeight="1">
      <c r="V456" s="45"/>
      <c r="W456" s="45"/>
      <c r="X456" s="45"/>
    </row>
    <row r="457" ht="15.75" customHeight="1">
      <c r="V457" s="45"/>
      <c r="W457" s="45"/>
      <c r="X457" s="45"/>
    </row>
    <row r="458" ht="15.75" customHeight="1">
      <c r="V458" s="45"/>
      <c r="W458" s="45"/>
      <c r="X458" s="45"/>
    </row>
    <row r="459" ht="15.75" customHeight="1">
      <c r="V459" s="45"/>
      <c r="W459" s="45"/>
      <c r="X459" s="45"/>
    </row>
    <row r="460" ht="15.75" customHeight="1">
      <c r="V460" s="45"/>
      <c r="W460" s="45"/>
      <c r="X460" s="45"/>
    </row>
    <row r="461" ht="15.75" customHeight="1">
      <c r="V461" s="45"/>
      <c r="W461" s="45"/>
      <c r="X461" s="45"/>
    </row>
    <row r="462" ht="15.75" customHeight="1">
      <c r="V462" s="45"/>
      <c r="W462" s="45"/>
      <c r="X462" s="45"/>
    </row>
    <row r="463" ht="15.75" customHeight="1">
      <c r="V463" s="45"/>
      <c r="W463" s="45"/>
      <c r="X463" s="45"/>
    </row>
    <row r="464" ht="15.75" customHeight="1">
      <c r="V464" s="45"/>
      <c r="W464" s="45"/>
      <c r="X464" s="45"/>
    </row>
    <row r="465" ht="15.75" customHeight="1">
      <c r="V465" s="45"/>
      <c r="W465" s="45"/>
      <c r="X465" s="45"/>
    </row>
    <row r="466" ht="15.75" customHeight="1">
      <c r="V466" s="45"/>
      <c r="W466" s="45"/>
      <c r="X466" s="45"/>
    </row>
    <row r="467" ht="15.75" customHeight="1">
      <c r="V467" s="45"/>
      <c r="W467" s="45"/>
      <c r="X467" s="45"/>
    </row>
    <row r="468" ht="15.75" customHeight="1">
      <c r="V468" s="45"/>
      <c r="W468" s="45"/>
      <c r="X468" s="45"/>
    </row>
    <row r="469" ht="15.75" customHeight="1">
      <c r="V469" s="45"/>
      <c r="W469" s="45"/>
      <c r="X469" s="45"/>
    </row>
    <row r="470" ht="15.75" customHeight="1">
      <c r="V470" s="45"/>
      <c r="W470" s="45"/>
      <c r="X470" s="45"/>
    </row>
    <row r="471" ht="15.75" customHeight="1">
      <c r="V471" s="45"/>
      <c r="W471" s="45"/>
      <c r="X471" s="45"/>
    </row>
    <row r="472" ht="15.75" customHeight="1">
      <c r="V472" s="45"/>
      <c r="W472" s="45"/>
      <c r="X472" s="45"/>
    </row>
    <row r="473" ht="15.75" customHeight="1">
      <c r="V473" s="45"/>
      <c r="W473" s="45"/>
      <c r="X473" s="45"/>
    </row>
    <row r="474" ht="15.75" customHeight="1">
      <c r="V474" s="45"/>
      <c r="W474" s="45"/>
      <c r="X474" s="45"/>
    </row>
    <row r="475" ht="15.75" customHeight="1">
      <c r="V475" s="45"/>
      <c r="W475" s="45"/>
      <c r="X475" s="45"/>
    </row>
    <row r="476" ht="15.75" customHeight="1">
      <c r="V476" s="45"/>
      <c r="W476" s="45"/>
      <c r="X476" s="45"/>
    </row>
    <row r="477" ht="15.75" customHeight="1">
      <c r="V477" s="45"/>
      <c r="W477" s="45"/>
      <c r="X477" s="45"/>
    </row>
    <row r="478" ht="15.75" customHeight="1">
      <c r="V478" s="45"/>
      <c r="W478" s="45"/>
      <c r="X478" s="45"/>
    </row>
    <row r="479" ht="15.75" customHeight="1">
      <c r="V479" s="45"/>
      <c r="W479" s="45"/>
      <c r="X479" s="45"/>
    </row>
    <row r="480" ht="15.75" customHeight="1">
      <c r="V480" s="45"/>
      <c r="W480" s="45"/>
      <c r="X480" s="45"/>
    </row>
    <row r="481" ht="15.75" customHeight="1">
      <c r="V481" s="45"/>
      <c r="W481" s="45"/>
      <c r="X481" s="45"/>
    </row>
    <row r="482" ht="15.75" customHeight="1">
      <c r="V482" s="45"/>
      <c r="W482" s="45"/>
      <c r="X482" s="45"/>
    </row>
    <row r="483" ht="15.75" customHeight="1">
      <c r="V483" s="45"/>
      <c r="W483" s="45"/>
      <c r="X483" s="45"/>
    </row>
    <row r="484" ht="15.75" customHeight="1">
      <c r="V484" s="45"/>
      <c r="W484" s="45"/>
      <c r="X484" s="45"/>
    </row>
    <row r="485" ht="15.75" customHeight="1">
      <c r="V485" s="45"/>
      <c r="W485" s="45"/>
      <c r="X485" s="45"/>
    </row>
    <row r="486" ht="15.75" customHeight="1">
      <c r="V486" s="45"/>
      <c r="W486" s="45"/>
      <c r="X486" s="45"/>
    </row>
    <row r="487" ht="15.75" customHeight="1">
      <c r="V487" s="45"/>
      <c r="W487" s="45"/>
      <c r="X487" s="45"/>
    </row>
    <row r="488" ht="15.75" customHeight="1">
      <c r="V488" s="45"/>
      <c r="W488" s="45"/>
      <c r="X488" s="45"/>
    </row>
    <row r="489" ht="15.75" customHeight="1">
      <c r="V489" s="45"/>
      <c r="W489" s="45"/>
      <c r="X489" s="45"/>
    </row>
    <row r="490" ht="15.75" customHeight="1">
      <c r="V490" s="45"/>
      <c r="W490" s="45"/>
      <c r="X490" s="45"/>
    </row>
    <row r="491" ht="15.75" customHeight="1">
      <c r="V491" s="45"/>
      <c r="W491" s="45"/>
      <c r="X491" s="45"/>
    </row>
    <row r="492" ht="15.75" customHeight="1">
      <c r="V492" s="45"/>
      <c r="W492" s="45"/>
      <c r="X492" s="45"/>
    </row>
    <row r="493" ht="15.75" customHeight="1">
      <c r="V493" s="45"/>
      <c r="W493" s="45"/>
      <c r="X493" s="45"/>
    </row>
    <row r="494" ht="15.75" customHeight="1">
      <c r="V494" s="45"/>
      <c r="W494" s="45"/>
      <c r="X494" s="45"/>
    </row>
    <row r="495" ht="15.75" customHeight="1">
      <c r="V495" s="45"/>
      <c r="W495" s="45"/>
      <c r="X495" s="45"/>
    </row>
    <row r="496" ht="15.75" customHeight="1">
      <c r="V496" s="45"/>
      <c r="W496" s="45"/>
      <c r="X496" s="45"/>
    </row>
    <row r="497" ht="15.75" customHeight="1">
      <c r="V497" s="45"/>
      <c r="W497" s="45"/>
      <c r="X497" s="45"/>
    </row>
    <row r="498" ht="15.75" customHeight="1">
      <c r="V498" s="45"/>
      <c r="W498" s="45"/>
      <c r="X498" s="45"/>
    </row>
    <row r="499" ht="15.75" customHeight="1">
      <c r="V499" s="45"/>
      <c r="W499" s="45"/>
      <c r="X499" s="45"/>
    </row>
    <row r="500" ht="15.75" customHeight="1">
      <c r="V500" s="45"/>
      <c r="W500" s="45"/>
      <c r="X500" s="45"/>
    </row>
    <row r="501" ht="15.75" customHeight="1">
      <c r="V501" s="45"/>
      <c r="W501" s="45"/>
      <c r="X501" s="45"/>
    </row>
    <row r="502" ht="15.75" customHeight="1">
      <c r="V502" s="45"/>
      <c r="W502" s="45"/>
      <c r="X502" s="45"/>
    </row>
    <row r="503" ht="15.75" customHeight="1">
      <c r="V503" s="45"/>
      <c r="W503" s="45"/>
      <c r="X503" s="45"/>
    </row>
    <row r="504" ht="15.75" customHeight="1">
      <c r="V504" s="45"/>
      <c r="W504" s="45"/>
      <c r="X504" s="45"/>
    </row>
    <row r="505" ht="15.75" customHeight="1">
      <c r="V505" s="45"/>
      <c r="W505" s="45"/>
      <c r="X505" s="45"/>
    </row>
    <row r="506" ht="15.75" customHeight="1">
      <c r="V506" s="45"/>
      <c r="W506" s="45"/>
      <c r="X506" s="45"/>
    </row>
    <row r="507" ht="15.75" customHeight="1">
      <c r="V507" s="45"/>
      <c r="W507" s="45"/>
      <c r="X507" s="45"/>
    </row>
    <row r="508" ht="15.75" customHeight="1">
      <c r="V508" s="45"/>
      <c r="W508" s="45"/>
      <c r="X508" s="45"/>
    </row>
    <row r="509" ht="15.75" customHeight="1">
      <c r="V509" s="45"/>
      <c r="W509" s="45"/>
      <c r="X509" s="45"/>
    </row>
    <row r="510" ht="15.75" customHeight="1">
      <c r="V510" s="45"/>
      <c r="W510" s="45"/>
      <c r="X510" s="45"/>
    </row>
    <row r="511" ht="15.75" customHeight="1">
      <c r="V511" s="45"/>
      <c r="W511" s="45"/>
      <c r="X511" s="45"/>
    </row>
    <row r="512" ht="15.75" customHeight="1">
      <c r="V512" s="45"/>
      <c r="W512" s="45"/>
      <c r="X512" s="45"/>
    </row>
    <row r="513" ht="15.75" customHeight="1">
      <c r="V513" s="45"/>
      <c r="W513" s="45"/>
      <c r="X513" s="45"/>
    </row>
    <row r="514" ht="15.75" customHeight="1">
      <c r="V514" s="45"/>
      <c r="W514" s="45"/>
      <c r="X514" s="45"/>
    </row>
    <row r="515" ht="15.75" customHeight="1">
      <c r="V515" s="45"/>
      <c r="W515" s="45"/>
      <c r="X515" s="45"/>
    </row>
    <row r="516" ht="15.75" customHeight="1">
      <c r="V516" s="45"/>
      <c r="W516" s="45"/>
      <c r="X516" s="45"/>
    </row>
    <row r="517" ht="15.75" customHeight="1">
      <c r="V517" s="45"/>
      <c r="W517" s="45"/>
      <c r="X517" s="45"/>
    </row>
    <row r="518" ht="15.75" customHeight="1">
      <c r="V518" s="45"/>
      <c r="W518" s="45"/>
      <c r="X518" s="45"/>
    </row>
    <row r="519" ht="15.75" customHeight="1">
      <c r="V519" s="45"/>
      <c r="W519" s="45"/>
      <c r="X519" s="45"/>
    </row>
    <row r="520" ht="15.75" customHeight="1">
      <c r="V520" s="45"/>
      <c r="W520" s="45"/>
      <c r="X520" s="45"/>
    </row>
    <row r="521" ht="15.75" customHeight="1">
      <c r="V521" s="45"/>
      <c r="W521" s="45"/>
      <c r="X521" s="45"/>
    </row>
    <row r="522" ht="15.75" customHeight="1">
      <c r="V522" s="45"/>
      <c r="W522" s="45"/>
      <c r="X522" s="45"/>
    </row>
    <row r="523" ht="15.75" customHeight="1">
      <c r="V523" s="45"/>
      <c r="W523" s="45"/>
      <c r="X523" s="45"/>
    </row>
    <row r="524" ht="15.75" customHeight="1">
      <c r="V524" s="45"/>
      <c r="W524" s="45"/>
      <c r="X524" s="45"/>
    </row>
    <row r="525" ht="15.75" customHeight="1">
      <c r="V525" s="45"/>
      <c r="W525" s="45"/>
      <c r="X525" s="45"/>
    </row>
    <row r="526" ht="15.75" customHeight="1">
      <c r="V526" s="45"/>
      <c r="W526" s="45"/>
      <c r="X526" s="45"/>
    </row>
    <row r="527" ht="15.75" customHeight="1">
      <c r="V527" s="45"/>
      <c r="W527" s="45"/>
      <c r="X527" s="45"/>
    </row>
    <row r="528" ht="15.75" customHeight="1">
      <c r="V528" s="45"/>
      <c r="W528" s="45"/>
      <c r="X528" s="45"/>
    </row>
    <row r="529" ht="15.75" customHeight="1">
      <c r="V529" s="45"/>
      <c r="W529" s="45"/>
      <c r="X529" s="45"/>
    </row>
    <row r="530" ht="15.75" customHeight="1">
      <c r="V530" s="45"/>
      <c r="W530" s="45"/>
      <c r="X530" s="45"/>
    </row>
    <row r="531" ht="15.75" customHeight="1">
      <c r="V531" s="45"/>
      <c r="W531" s="45"/>
      <c r="X531" s="45"/>
    </row>
    <row r="532" ht="15.75" customHeight="1">
      <c r="V532" s="45"/>
      <c r="W532" s="45"/>
      <c r="X532" s="45"/>
    </row>
    <row r="533" ht="15.75" customHeight="1">
      <c r="V533" s="45"/>
      <c r="W533" s="45"/>
      <c r="X533" s="45"/>
    </row>
    <row r="534" ht="15.75" customHeight="1">
      <c r="V534" s="45"/>
      <c r="W534" s="45"/>
      <c r="X534" s="45"/>
    </row>
    <row r="535" ht="15.75" customHeight="1">
      <c r="V535" s="45"/>
      <c r="W535" s="45"/>
      <c r="X535" s="45"/>
    </row>
    <row r="536" ht="15.75" customHeight="1">
      <c r="V536" s="45"/>
      <c r="W536" s="45"/>
      <c r="X536" s="45"/>
    </row>
    <row r="537" ht="15.75" customHeight="1">
      <c r="V537" s="45"/>
      <c r="W537" s="45"/>
      <c r="X537" s="45"/>
    </row>
    <row r="538" ht="15.75" customHeight="1">
      <c r="V538" s="45"/>
      <c r="W538" s="45"/>
      <c r="X538" s="45"/>
    </row>
    <row r="539" ht="15.75" customHeight="1">
      <c r="V539" s="45"/>
      <c r="W539" s="45"/>
      <c r="X539" s="45"/>
    </row>
    <row r="540" ht="15.75" customHeight="1">
      <c r="V540" s="45"/>
      <c r="W540" s="45"/>
      <c r="X540" s="45"/>
    </row>
    <row r="541" ht="15.75" customHeight="1">
      <c r="V541" s="45"/>
      <c r="W541" s="45"/>
      <c r="X541" s="45"/>
    </row>
    <row r="542" ht="15.75" customHeight="1">
      <c r="V542" s="45"/>
      <c r="W542" s="45"/>
      <c r="X542" s="45"/>
    </row>
    <row r="543" ht="15.75" customHeight="1">
      <c r="V543" s="45"/>
      <c r="W543" s="45"/>
      <c r="X543" s="45"/>
    </row>
    <row r="544" ht="15.75" customHeight="1">
      <c r="V544" s="45"/>
      <c r="W544" s="45"/>
      <c r="X544" s="45"/>
    </row>
    <row r="545" ht="15.75" customHeight="1">
      <c r="V545" s="45"/>
      <c r="W545" s="45"/>
      <c r="X545" s="45"/>
    </row>
    <row r="546" ht="15.75" customHeight="1">
      <c r="V546" s="45"/>
      <c r="W546" s="45"/>
      <c r="X546" s="45"/>
    </row>
    <row r="547" ht="15.75" customHeight="1">
      <c r="V547" s="45"/>
      <c r="W547" s="45"/>
      <c r="X547" s="45"/>
    </row>
    <row r="548" ht="15.75" customHeight="1">
      <c r="V548" s="45"/>
      <c r="W548" s="45"/>
      <c r="X548" s="45"/>
    </row>
    <row r="549" ht="15.75" customHeight="1">
      <c r="V549" s="45"/>
      <c r="W549" s="45"/>
      <c r="X549" s="45"/>
    </row>
    <row r="550" ht="15.75" customHeight="1">
      <c r="V550" s="45"/>
      <c r="W550" s="45"/>
      <c r="X550" s="45"/>
    </row>
    <row r="551" ht="15.75" customHeight="1">
      <c r="V551" s="45"/>
      <c r="W551" s="45"/>
      <c r="X551" s="45"/>
    </row>
    <row r="552" ht="15.75" customHeight="1">
      <c r="V552" s="45"/>
      <c r="W552" s="45"/>
      <c r="X552" s="45"/>
    </row>
    <row r="553" ht="15.75" customHeight="1">
      <c r="V553" s="45"/>
      <c r="W553" s="45"/>
      <c r="X553" s="45"/>
    </row>
    <row r="554" ht="15.75" customHeight="1">
      <c r="V554" s="45"/>
      <c r="W554" s="45"/>
      <c r="X554" s="45"/>
    </row>
    <row r="555" ht="15.75" customHeight="1">
      <c r="V555" s="45"/>
      <c r="W555" s="45"/>
      <c r="X555" s="45"/>
    </row>
    <row r="556" ht="15.75" customHeight="1">
      <c r="V556" s="45"/>
      <c r="W556" s="45"/>
      <c r="X556" s="45"/>
    </row>
    <row r="557" ht="15.75" customHeight="1">
      <c r="V557" s="45"/>
      <c r="W557" s="45"/>
      <c r="X557" s="45"/>
    </row>
    <row r="558" ht="15.75" customHeight="1">
      <c r="V558" s="45"/>
      <c r="W558" s="45"/>
      <c r="X558" s="45"/>
    </row>
    <row r="559" ht="15.75" customHeight="1">
      <c r="V559" s="45"/>
      <c r="W559" s="45"/>
      <c r="X559" s="45"/>
    </row>
    <row r="560" ht="15.75" customHeight="1">
      <c r="V560" s="45"/>
      <c r="W560" s="45"/>
      <c r="X560" s="45"/>
    </row>
    <row r="561" ht="15.75" customHeight="1">
      <c r="V561" s="45"/>
      <c r="W561" s="45"/>
      <c r="X561" s="45"/>
    </row>
    <row r="562" ht="15.75" customHeight="1">
      <c r="V562" s="45"/>
      <c r="W562" s="45"/>
      <c r="X562" s="45"/>
    </row>
    <row r="563" ht="15.75" customHeight="1">
      <c r="V563" s="45"/>
      <c r="W563" s="45"/>
      <c r="X563" s="45"/>
    </row>
    <row r="564" ht="15.75" customHeight="1">
      <c r="V564" s="45"/>
      <c r="W564" s="45"/>
      <c r="X564" s="45"/>
    </row>
    <row r="565" ht="15.75" customHeight="1">
      <c r="V565" s="45"/>
      <c r="W565" s="45"/>
      <c r="X565" s="45"/>
    </row>
    <row r="566" ht="15.75" customHeight="1">
      <c r="V566" s="45"/>
      <c r="W566" s="45"/>
      <c r="X566" s="45"/>
    </row>
    <row r="567" ht="15.75" customHeight="1">
      <c r="V567" s="45"/>
      <c r="W567" s="45"/>
      <c r="X567" s="45"/>
    </row>
    <row r="568" ht="15.75" customHeight="1">
      <c r="V568" s="45"/>
      <c r="W568" s="45"/>
      <c r="X568" s="45"/>
    </row>
    <row r="569" ht="15.75" customHeight="1">
      <c r="V569" s="45"/>
      <c r="W569" s="45"/>
      <c r="X569" s="45"/>
    </row>
    <row r="570" ht="15.75" customHeight="1">
      <c r="V570" s="45"/>
      <c r="W570" s="45"/>
      <c r="X570" s="45"/>
    </row>
    <row r="571" ht="15.75" customHeight="1">
      <c r="V571" s="45"/>
      <c r="W571" s="45"/>
      <c r="X571" s="45"/>
    </row>
    <row r="572" ht="15.75" customHeight="1">
      <c r="V572" s="45"/>
      <c r="W572" s="45"/>
      <c r="X572" s="45"/>
    </row>
    <row r="573" ht="15.75" customHeight="1">
      <c r="V573" s="45"/>
      <c r="W573" s="45"/>
      <c r="X573" s="45"/>
    </row>
    <row r="574" ht="15.75" customHeight="1">
      <c r="V574" s="45"/>
      <c r="W574" s="45"/>
      <c r="X574" s="45"/>
    </row>
    <row r="575" ht="15.75" customHeight="1">
      <c r="V575" s="45"/>
      <c r="W575" s="45"/>
      <c r="X575" s="45"/>
    </row>
    <row r="576" ht="15.75" customHeight="1">
      <c r="V576" s="45"/>
      <c r="W576" s="45"/>
      <c r="X576" s="45"/>
    </row>
    <row r="577" ht="15.75" customHeight="1">
      <c r="V577" s="45"/>
      <c r="W577" s="45"/>
      <c r="X577" s="45"/>
    </row>
    <row r="578" ht="15.75" customHeight="1">
      <c r="V578" s="45"/>
      <c r="W578" s="45"/>
      <c r="X578" s="45"/>
    </row>
    <row r="579" ht="15.75" customHeight="1">
      <c r="V579" s="45"/>
      <c r="W579" s="45"/>
      <c r="X579" s="45"/>
    </row>
    <row r="580" ht="15.75" customHeight="1">
      <c r="V580" s="45"/>
      <c r="W580" s="45"/>
      <c r="X580" s="45"/>
    </row>
    <row r="581" ht="15.75" customHeight="1">
      <c r="V581" s="45"/>
      <c r="W581" s="45"/>
      <c r="X581" s="45"/>
    </row>
    <row r="582" ht="15.75" customHeight="1">
      <c r="V582" s="45"/>
      <c r="W582" s="45"/>
      <c r="X582" s="45"/>
    </row>
    <row r="583" ht="15.75" customHeight="1">
      <c r="V583" s="45"/>
      <c r="W583" s="45"/>
      <c r="X583" s="45"/>
    </row>
    <row r="584" ht="15.75" customHeight="1">
      <c r="V584" s="45"/>
      <c r="W584" s="45"/>
      <c r="X584" s="45"/>
    </row>
    <row r="585" ht="15.75" customHeight="1">
      <c r="V585" s="45"/>
      <c r="W585" s="45"/>
      <c r="X585" s="45"/>
    </row>
    <row r="586" ht="15.75" customHeight="1">
      <c r="V586" s="45"/>
      <c r="W586" s="45"/>
      <c r="X586" s="45"/>
    </row>
    <row r="587" ht="15.75" customHeight="1">
      <c r="V587" s="45"/>
      <c r="W587" s="45"/>
      <c r="X587" s="45"/>
    </row>
    <row r="588" ht="15.75" customHeight="1">
      <c r="V588" s="45"/>
      <c r="W588" s="45"/>
      <c r="X588" s="45"/>
    </row>
    <row r="589" ht="15.75" customHeight="1">
      <c r="V589" s="45"/>
      <c r="W589" s="45"/>
      <c r="X589" s="45"/>
    </row>
    <row r="590" ht="15.75" customHeight="1">
      <c r="V590" s="45"/>
      <c r="W590" s="45"/>
      <c r="X590" s="45"/>
    </row>
    <row r="591" ht="15.75" customHeight="1">
      <c r="V591" s="45"/>
      <c r="W591" s="45"/>
      <c r="X591" s="45"/>
    </row>
    <row r="592" ht="15.75" customHeight="1">
      <c r="V592" s="45"/>
      <c r="W592" s="45"/>
      <c r="X592" s="45"/>
    </row>
    <row r="593" ht="15.75" customHeight="1">
      <c r="V593" s="45"/>
      <c r="W593" s="45"/>
      <c r="X593" s="45"/>
    </row>
    <row r="594" ht="15.75" customHeight="1">
      <c r="V594" s="45"/>
      <c r="W594" s="45"/>
      <c r="X594" s="45"/>
    </row>
    <row r="595" ht="15.75" customHeight="1">
      <c r="V595" s="45"/>
      <c r="W595" s="45"/>
      <c r="X595" s="45"/>
    </row>
    <row r="596" ht="15.75" customHeight="1">
      <c r="V596" s="45"/>
      <c r="W596" s="45"/>
      <c r="X596" s="45"/>
    </row>
    <row r="597" ht="15.75" customHeight="1">
      <c r="V597" s="45"/>
      <c r="W597" s="45"/>
      <c r="X597" s="45"/>
    </row>
    <row r="598" ht="15.75" customHeight="1">
      <c r="V598" s="45"/>
      <c r="W598" s="45"/>
      <c r="X598" s="45"/>
    </row>
    <row r="599" ht="15.75" customHeight="1">
      <c r="V599" s="45"/>
      <c r="W599" s="45"/>
      <c r="X599" s="45"/>
    </row>
    <row r="600" ht="15.75" customHeight="1">
      <c r="V600" s="45"/>
      <c r="W600" s="45"/>
      <c r="X600" s="45"/>
    </row>
    <row r="601" ht="15.75" customHeight="1">
      <c r="V601" s="45"/>
      <c r="W601" s="45"/>
      <c r="X601" s="45"/>
    </row>
    <row r="602" ht="15.75" customHeight="1">
      <c r="V602" s="45"/>
      <c r="W602" s="45"/>
      <c r="X602" s="45"/>
    </row>
    <row r="603" ht="15.75" customHeight="1">
      <c r="V603" s="45"/>
      <c r="W603" s="45"/>
      <c r="X603" s="45"/>
    </row>
    <row r="604" ht="15.75" customHeight="1">
      <c r="V604" s="45"/>
      <c r="W604" s="45"/>
      <c r="X604" s="45"/>
    </row>
    <row r="605" ht="15.75" customHeight="1">
      <c r="V605" s="45"/>
      <c r="W605" s="45"/>
      <c r="X605" s="45"/>
    </row>
    <row r="606" ht="15.75" customHeight="1">
      <c r="V606" s="45"/>
      <c r="W606" s="45"/>
      <c r="X606" s="45"/>
    </row>
    <row r="607" ht="15.75" customHeight="1">
      <c r="V607" s="45"/>
      <c r="W607" s="45"/>
      <c r="X607" s="45"/>
    </row>
    <row r="608" ht="15.75" customHeight="1">
      <c r="V608" s="45"/>
      <c r="W608" s="45"/>
      <c r="X608" s="45"/>
    </row>
    <row r="609" ht="15.75" customHeight="1">
      <c r="V609" s="45"/>
      <c r="W609" s="45"/>
      <c r="X609" s="45"/>
    </row>
    <row r="610" ht="15.75" customHeight="1">
      <c r="V610" s="45"/>
      <c r="W610" s="45"/>
      <c r="X610" s="45"/>
    </row>
    <row r="611" ht="15.75" customHeight="1">
      <c r="V611" s="45"/>
      <c r="W611" s="45"/>
      <c r="X611" s="45"/>
    </row>
    <row r="612" ht="15.75" customHeight="1">
      <c r="V612" s="45"/>
      <c r="W612" s="45"/>
      <c r="X612" s="45"/>
    </row>
    <row r="613" ht="15.75" customHeight="1">
      <c r="V613" s="45"/>
      <c r="W613" s="45"/>
      <c r="X613" s="45"/>
    </row>
    <row r="614" ht="15.75" customHeight="1">
      <c r="V614" s="45"/>
      <c r="W614" s="45"/>
      <c r="X614" s="45"/>
    </row>
    <row r="615" ht="15.75" customHeight="1">
      <c r="V615" s="45"/>
      <c r="W615" s="45"/>
      <c r="X615" s="45"/>
    </row>
    <row r="616" ht="15.75" customHeight="1">
      <c r="V616" s="45"/>
      <c r="W616" s="45"/>
      <c r="X616" s="45"/>
    </row>
    <row r="617" ht="15.75" customHeight="1">
      <c r="V617" s="45"/>
      <c r="W617" s="45"/>
      <c r="X617" s="45"/>
    </row>
    <row r="618" ht="15.75" customHeight="1">
      <c r="V618" s="45"/>
      <c r="W618" s="45"/>
      <c r="X618" s="45"/>
    </row>
    <row r="619" ht="15.75" customHeight="1">
      <c r="V619" s="45"/>
      <c r="W619" s="45"/>
      <c r="X619" s="45"/>
    </row>
    <row r="620" ht="15.75" customHeight="1">
      <c r="V620" s="45"/>
      <c r="W620" s="45"/>
      <c r="X620" s="45"/>
    </row>
    <row r="621" ht="15.75" customHeight="1">
      <c r="V621" s="45"/>
      <c r="W621" s="45"/>
      <c r="X621" s="45"/>
    </row>
    <row r="622" ht="15.75" customHeight="1">
      <c r="V622" s="45"/>
      <c r="W622" s="45"/>
      <c r="X622" s="45"/>
    </row>
    <row r="623" ht="15.75" customHeight="1">
      <c r="V623" s="45"/>
      <c r="W623" s="45"/>
      <c r="X623" s="45"/>
    </row>
    <row r="624" ht="15.75" customHeight="1">
      <c r="V624" s="45"/>
      <c r="W624" s="45"/>
      <c r="X624" s="45"/>
    </row>
    <row r="625" ht="15.75" customHeight="1">
      <c r="V625" s="45"/>
      <c r="W625" s="45"/>
      <c r="X625" s="45"/>
    </row>
    <row r="626" ht="15.75" customHeight="1">
      <c r="V626" s="45"/>
      <c r="W626" s="45"/>
      <c r="X626" s="45"/>
    </row>
    <row r="627" ht="15.75" customHeight="1">
      <c r="V627" s="45"/>
      <c r="W627" s="45"/>
      <c r="X627" s="45"/>
    </row>
    <row r="628" ht="15.75" customHeight="1">
      <c r="V628" s="45"/>
      <c r="W628" s="45"/>
      <c r="X628" s="45"/>
    </row>
    <row r="629" ht="15.75" customHeight="1">
      <c r="V629" s="45"/>
      <c r="W629" s="45"/>
      <c r="X629" s="45"/>
    </row>
    <row r="630" ht="15.75" customHeight="1">
      <c r="V630" s="45"/>
      <c r="W630" s="45"/>
      <c r="X630" s="45"/>
    </row>
    <row r="631" ht="15.75" customHeight="1">
      <c r="V631" s="45"/>
      <c r="W631" s="45"/>
      <c r="X631" s="45"/>
    </row>
    <row r="632" ht="15.75" customHeight="1">
      <c r="V632" s="45"/>
      <c r="W632" s="45"/>
      <c r="X632" s="45"/>
    </row>
    <row r="633" ht="15.75" customHeight="1">
      <c r="V633" s="45"/>
      <c r="W633" s="45"/>
      <c r="X633" s="45"/>
    </row>
    <row r="634" ht="15.75" customHeight="1">
      <c r="V634" s="45"/>
      <c r="W634" s="45"/>
      <c r="X634" s="45"/>
    </row>
    <row r="635" ht="15.75" customHeight="1">
      <c r="V635" s="45"/>
      <c r="W635" s="45"/>
      <c r="X635" s="45"/>
    </row>
    <row r="636" ht="15.75" customHeight="1">
      <c r="V636" s="45"/>
      <c r="W636" s="45"/>
      <c r="X636" s="45"/>
    </row>
    <row r="637" ht="15.75" customHeight="1">
      <c r="V637" s="45"/>
      <c r="W637" s="45"/>
      <c r="X637" s="45"/>
    </row>
    <row r="638" ht="15.75" customHeight="1">
      <c r="V638" s="45"/>
      <c r="W638" s="45"/>
      <c r="X638" s="45"/>
    </row>
    <row r="639" ht="15.75" customHeight="1">
      <c r="V639" s="45"/>
      <c r="W639" s="45"/>
      <c r="X639" s="45"/>
    </row>
    <row r="640" ht="15.75" customHeight="1">
      <c r="V640" s="45"/>
      <c r="W640" s="45"/>
      <c r="X640" s="45"/>
    </row>
    <row r="641" ht="15.75" customHeight="1">
      <c r="V641" s="45"/>
      <c r="W641" s="45"/>
      <c r="X641" s="45"/>
    </row>
    <row r="642" ht="15.75" customHeight="1">
      <c r="V642" s="45"/>
      <c r="W642" s="45"/>
      <c r="X642" s="45"/>
    </row>
    <row r="643" ht="15.75" customHeight="1">
      <c r="V643" s="45"/>
      <c r="W643" s="45"/>
      <c r="X643" s="45"/>
    </row>
    <row r="644" ht="15.75" customHeight="1">
      <c r="V644" s="45"/>
      <c r="W644" s="45"/>
      <c r="X644" s="45"/>
    </row>
    <row r="645" ht="15.75" customHeight="1">
      <c r="V645" s="45"/>
      <c r="W645" s="45"/>
      <c r="X645" s="45"/>
    </row>
    <row r="646" ht="15.75" customHeight="1">
      <c r="V646" s="45"/>
      <c r="W646" s="45"/>
      <c r="X646" s="45"/>
    </row>
    <row r="647" ht="15.75" customHeight="1">
      <c r="V647" s="45"/>
      <c r="W647" s="45"/>
      <c r="X647" s="45"/>
    </row>
    <row r="648" ht="15.75" customHeight="1">
      <c r="V648" s="45"/>
      <c r="W648" s="45"/>
      <c r="X648" s="45"/>
    </row>
    <row r="649" ht="15.75" customHeight="1">
      <c r="V649" s="45"/>
      <c r="W649" s="45"/>
      <c r="X649" s="45"/>
    </row>
    <row r="650" ht="15.75" customHeight="1">
      <c r="V650" s="45"/>
      <c r="W650" s="45"/>
      <c r="X650" s="45"/>
    </row>
    <row r="651" ht="15.75" customHeight="1">
      <c r="V651" s="45"/>
      <c r="W651" s="45"/>
      <c r="X651" s="45"/>
    </row>
    <row r="652" ht="15.75" customHeight="1">
      <c r="V652" s="45"/>
      <c r="W652" s="45"/>
      <c r="X652" s="45"/>
    </row>
    <row r="653" ht="15.75" customHeight="1">
      <c r="V653" s="45"/>
      <c r="W653" s="45"/>
      <c r="X653" s="45"/>
    </row>
    <row r="654" ht="15.75" customHeight="1">
      <c r="V654" s="45"/>
      <c r="W654" s="45"/>
      <c r="X654" s="45"/>
    </row>
    <row r="655" ht="15.75" customHeight="1">
      <c r="V655" s="45"/>
      <c r="W655" s="45"/>
      <c r="X655" s="45"/>
    </row>
    <row r="656" ht="15.75" customHeight="1">
      <c r="V656" s="45"/>
      <c r="W656" s="45"/>
      <c r="X656" s="45"/>
    </row>
    <row r="657" ht="15.75" customHeight="1">
      <c r="V657" s="45"/>
      <c r="W657" s="45"/>
      <c r="X657" s="45"/>
    </row>
    <row r="658" ht="15.75" customHeight="1">
      <c r="V658" s="45"/>
      <c r="W658" s="45"/>
      <c r="X658" s="45"/>
    </row>
    <row r="659" ht="15.75" customHeight="1">
      <c r="V659" s="45"/>
      <c r="W659" s="45"/>
      <c r="X659" s="45"/>
    </row>
    <row r="660" ht="15.75" customHeight="1">
      <c r="V660" s="45"/>
      <c r="W660" s="45"/>
      <c r="X660" s="45"/>
    </row>
    <row r="661" ht="15.75" customHeight="1">
      <c r="V661" s="45"/>
      <c r="W661" s="45"/>
      <c r="X661" s="45"/>
    </row>
    <row r="662" ht="15.75" customHeight="1">
      <c r="V662" s="45"/>
      <c r="W662" s="45"/>
      <c r="X662" s="45"/>
    </row>
    <row r="663" ht="15.75" customHeight="1">
      <c r="V663" s="45"/>
      <c r="W663" s="45"/>
      <c r="X663" s="45"/>
    </row>
    <row r="664" ht="15.75" customHeight="1">
      <c r="V664" s="45"/>
      <c r="W664" s="45"/>
      <c r="X664" s="45"/>
    </row>
    <row r="665" ht="15.75" customHeight="1">
      <c r="V665" s="45"/>
      <c r="W665" s="45"/>
      <c r="X665" s="45"/>
    </row>
    <row r="666" ht="15.75" customHeight="1">
      <c r="V666" s="45"/>
      <c r="W666" s="45"/>
      <c r="X666" s="45"/>
    </row>
    <row r="667" ht="15.75" customHeight="1">
      <c r="V667" s="45"/>
      <c r="W667" s="45"/>
      <c r="X667" s="45"/>
    </row>
    <row r="668" ht="15.75" customHeight="1">
      <c r="V668" s="45"/>
      <c r="W668" s="45"/>
      <c r="X668" s="45"/>
    </row>
    <row r="669" ht="15.75" customHeight="1">
      <c r="V669" s="45"/>
      <c r="W669" s="45"/>
      <c r="X669" s="45"/>
    </row>
    <row r="670" ht="15.75" customHeight="1">
      <c r="V670" s="45"/>
      <c r="W670" s="45"/>
      <c r="X670" s="45"/>
    </row>
    <row r="671" ht="15.75" customHeight="1">
      <c r="V671" s="45"/>
      <c r="W671" s="45"/>
      <c r="X671" s="45"/>
    </row>
    <row r="672" ht="15.75" customHeight="1">
      <c r="V672" s="45"/>
      <c r="W672" s="45"/>
      <c r="X672" s="45"/>
    </row>
    <row r="673" ht="15.75" customHeight="1">
      <c r="V673" s="45"/>
      <c r="W673" s="45"/>
      <c r="X673" s="45"/>
    </row>
    <row r="674" ht="15.75" customHeight="1">
      <c r="V674" s="45"/>
      <c r="W674" s="45"/>
      <c r="X674" s="45"/>
    </row>
    <row r="675" ht="15.75" customHeight="1">
      <c r="V675" s="45"/>
      <c r="W675" s="45"/>
      <c r="X675" s="45"/>
    </row>
    <row r="676" ht="15.75" customHeight="1">
      <c r="V676" s="45"/>
      <c r="W676" s="45"/>
      <c r="X676" s="45"/>
    </row>
    <row r="677" ht="15.75" customHeight="1">
      <c r="V677" s="45"/>
      <c r="W677" s="45"/>
      <c r="X677" s="45"/>
    </row>
    <row r="678" ht="15.75" customHeight="1">
      <c r="V678" s="45"/>
      <c r="W678" s="45"/>
      <c r="X678" s="45"/>
    </row>
    <row r="679" ht="15.75" customHeight="1">
      <c r="V679" s="45"/>
      <c r="W679" s="45"/>
      <c r="X679" s="45"/>
    </row>
    <row r="680" ht="15.75" customHeight="1">
      <c r="V680" s="45"/>
      <c r="W680" s="45"/>
      <c r="X680" s="45"/>
    </row>
    <row r="681" ht="15.75" customHeight="1">
      <c r="V681" s="45"/>
      <c r="W681" s="45"/>
      <c r="X681" s="45"/>
    </row>
    <row r="682" ht="15.75" customHeight="1">
      <c r="V682" s="45"/>
      <c r="W682" s="45"/>
      <c r="X682" s="45"/>
    </row>
    <row r="683" ht="15.75" customHeight="1">
      <c r="V683" s="45"/>
      <c r="W683" s="45"/>
      <c r="X683" s="45"/>
    </row>
    <row r="684" ht="15.75" customHeight="1">
      <c r="V684" s="45"/>
      <c r="W684" s="45"/>
      <c r="X684" s="45"/>
    </row>
    <row r="685" ht="15.75" customHeight="1">
      <c r="V685" s="45"/>
      <c r="W685" s="45"/>
      <c r="X685" s="45"/>
    </row>
    <row r="686" ht="15.75" customHeight="1">
      <c r="V686" s="45"/>
      <c r="W686" s="45"/>
      <c r="X686" s="45"/>
    </row>
    <row r="687" ht="15.75" customHeight="1">
      <c r="V687" s="45"/>
      <c r="W687" s="45"/>
      <c r="X687" s="45"/>
    </row>
    <row r="688" ht="15.75" customHeight="1">
      <c r="V688" s="45"/>
      <c r="W688" s="45"/>
      <c r="X688" s="45"/>
    </row>
    <row r="689" ht="15.75" customHeight="1">
      <c r="V689" s="45"/>
      <c r="W689" s="45"/>
      <c r="X689" s="45"/>
    </row>
    <row r="690" ht="15.75" customHeight="1">
      <c r="V690" s="45"/>
      <c r="W690" s="45"/>
      <c r="X690" s="45"/>
    </row>
    <row r="691" ht="15.75" customHeight="1">
      <c r="V691" s="45"/>
      <c r="W691" s="45"/>
      <c r="X691" s="45"/>
    </row>
    <row r="692" ht="15.75" customHeight="1">
      <c r="V692" s="45"/>
      <c r="W692" s="45"/>
      <c r="X692" s="45"/>
    </row>
    <row r="693" ht="15.75" customHeight="1">
      <c r="V693" s="45"/>
      <c r="W693" s="45"/>
      <c r="X693" s="45"/>
    </row>
    <row r="694" ht="15.75" customHeight="1">
      <c r="V694" s="45"/>
      <c r="W694" s="45"/>
      <c r="X694" s="45"/>
    </row>
    <row r="695" ht="15.75" customHeight="1">
      <c r="V695" s="45"/>
      <c r="W695" s="45"/>
      <c r="X695" s="45"/>
    </row>
    <row r="696" ht="15.75" customHeight="1">
      <c r="V696" s="45"/>
      <c r="W696" s="45"/>
      <c r="X696" s="45"/>
    </row>
    <row r="697" ht="15.75" customHeight="1">
      <c r="V697" s="45"/>
      <c r="W697" s="45"/>
      <c r="X697" s="45"/>
    </row>
    <row r="698" ht="15.75" customHeight="1">
      <c r="V698" s="45"/>
      <c r="W698" s="45"/>
      <c r="X698" s="45"/>
    </row>
    <row r="699" ht="15.75" customHeight="1">
      <c r="V699" s="45"/>
      <c r="W699" s="45"/>
      <c r="X699" s="45"/>
    </row>
    <row r="700" ht="15.75" customHeight="1">
      <c r="V700" s="45"/>
      <c r="W700" s="45"/>
      <c r="X700" s="45"/>
    </row>
    <row r="701" ht="15.75" customHeight="1">
      <c r="V701" s="45"/>
      <c r="W701" s="45"/>
      <c r="X701" s="45"/>
    </row>
    <row r="702" ht="15.75" customHeight="1">
      <c r="V702" s="45"/>
      <c r="W702" s="45"/>
      <c r="X702" s="45"/>
    </row>
    <row r="703" ht="15.75" customHeight="1">
      <c r="V703" s="45"/>
      <c r="W703" s="45"/>
      <c r="X703" s="45"/>
    </row>
    <row r="704" ht="15.75" customHeight="1">
      <c r="V704" s="45"/>
      <c r="W704" s="45"/>
      <c r="X704" s="45"/>
    </row>
    <row r="705" ht="15.75" customHeight="1">
      <c r="V705" s="45"/>
      <c r="W705" s="45"/>
      <c r="X705" s="45"/>
    </row>
    <row r="706" ht="15.75" customHeight="1">
      <c r="V706" s="45"/>
      <c r="W706" s="45"/>
      <c r="X706" s="45"/>
    </row>
    <row r="707" ht="15.75" customHeight="1">
      <c r="V707" s="45"/>
      <c r="W707" s="45"/>
      <c r="X707" s="45"/>
    </row>
    <row r="708" ht="15.75" customHeight="1">
      <c r="V708" s="45"/>
      <c r="W708" s="45"/>
      <c r="X708" s="45"/>
    </row>
    <row r="709" ht="15.75" customHeight="1">
      <c r="V709" s="45"/>
      <c r="W709" s="45"/>
      <c r="X709" s="45"/>
    </row>
    <row r="710" ht="15.75" customHeight="1">
      <c r="V710" s="45"/>
      <c r="W710" s="45"/>
      <c r="X710" s="45"/>
    </row>
    <row r="711" ht="15.75" customHeight="1">
      <c r="V711" s="45"/>
      <c r="W711" s="45"/>
      <c r="X711" s="45"/>
    </row>
    <row r="712" ht="15.75" customHeight="1">
      <c r="V712" s="45"/>
      <c r="W712" s="45"/>
      <c r="X712" s="45"/>
    </row>
    <row r="713" ht="15.75" customHeight="1">
      <c r="V713" s="45"/>
      <c r="W713" s="45"/>
      <c r="X713" s="45"/>
    </row>
    <row r="714" ht="15.75" customHeight="1">
      <c r="V714" s="45"/>
      <c r="W714" s="45"/>
      <c r="X714" s="45"/>
    </row>
    <row r="715" ht="15.75" customHeight="1">
      <c r="V715" s="45"/>
      <c r="W715" s="45"/>
      <c r="X715" s="45"/>
    </row>
    <row r="716" ht="15.75" customHeight="1">
      <c r="V716" s="45"/>
      <c r="W716" s="45"/>
      <c r="X716" s="45"/>
    </row>
    <row r="717" ht="15.75" customHeight="1">
      <c r="V717" s="45"/>
      <c r="W717" s="45"/>
      <c r="X717" s="45"/>
    </row>
    <row r="718" ht="15.75" customHeight="1">
      <c r="V718" s="45"/>
      <c r="W718" s="45"/>
      <c r="X718" s="45"/>
    </row>
    <row r="719" ht="15.75" customHeight="1">
      <c r="V719" s="45"/>
      <c r="W719" s="45"/>
      <c r="X719" s="45"/>
    </row>
    <row r="720" ht="15.75" customHeight="1">
      <c r="V720" s="45"/>
      <c r="W720" s="45"/>
      <c r="X720" s="45"/>
    </row>
    <row r="721" ht="15.75" customHeight="1">
      <c r="V721" s="45"/>
      <c r="W721" s="45"/>
      <c r="X721" s="45"/>
    </row>
    <row r="722" ht="15.75" customHeight="1">
      <c r="V722" s="45"/>
      <c r="W722" s="45"/>
      <c r="X722" s="45"/>
    </row>
    <row r="723" ht="15.75" customHeight="1">
      <c r="V723" s="45"/>
      <c r="W723" s="45"/>
      <c r="X723" s="45"/>
    </row>
    <row r="724" ht="15.75" customHeight="1">
      <c r="V724" s="45"/>
      <c r="W724" s="45"/>
      <c r="X724" s="45"/>
    </row>
    <row r="725" ht="15.75" customHeight="1">
      <c r="V725" s="45"/>
      <c r="W725" s="45"/>
      <c r="X725" s="45"/>
    </row>
    <row r="726" ht="15.75" customHeight="1">
      <c r="V726" s="45"/>
      <c r="W726" s="45"/>
      <c r="X726" s="45"/>
    </row>
    <row r="727" ht="15.75" customHeight="1">
      <c r="V727" s="45"/>
      <c r="W727" s="45"/>
      <c r="X727" s="45"/>
    </row>
    <row r="728" ht="15.75" customHeight="1">
      <c r="V728" s="45"/>
      <c r="W728" s="45"/>
      <c r="X728" s="45"/>
    </row>
    <row r="729" ht="15.75" customHeight="1">
      <c r="V729" s="45"/>
      <c r="W729" s="45"/>
      <c r="X729" s="45"/>
    </row>
    <row r="730" ht="15.75" customHeight="1">
      <c r="V730" s="45"/>
      <c r="W730" s="45"/>
      <c r="X730" s="45"/>
    </row>
    <row r="731" ht="15.75" customHeight="1">
      <c r="V731" s="45"/>
      <c r="W731" s="45"/>
      <c r="X731" s="45"/>
    </row>
    <row r="732" ht="15.75" customHeight="1">
      <c r="V732" s="45"/>
      <c r="W732" s="45"/>
      <c r="X732" s="45"/>
    </row>
    <row r="733" ht="15.75" customHeight="1">
      <c r="V733" s="45"/>
      <c r="W733" s="45"/>
      <c r="X733" s="45"/>
    </row>
    <row r="734" ht="15.75" customHeight="1">
      <c r="V734" s="45"/>
      <c r="W734" s="45"/>
      <c r="X734" s="45"/>
    </row>
    <row r="735" ht="15.75" customHeight="1">
      <c r="V735" s="45"/>
      <c r="W735" s="45"/>
      <c r="X735" s="45"/>
    </row>
    <row r="736" ht="15.75" customHeight="1">
      <c r="V736" s="45"/>
      <c r="W736" s="45"/>
      <c r="X736" s="45"/>
    </row>
    <row r="737" ht="15.75" customHeight="1">
      <c r="V737" s="45"/>
      <c r="W737" s="45"/>
      <c r="X737" s="45"/>
    </row>
    <row r="738" ht="15.75" customHeight="1">
      <c r="V738" s="45"/>
      <c r="W738" s="45"/>
      <c r="X738" s="45"/>
    </row>
    <row r="739" ht="15.75" customHeight="1">
      <c r="V739" s="45"/>
      <c r="W739" s="45"/>
      <c r="X739" s="45"/>
    </row>
    <row r="740" ht="15.75" customHeight="1">
      <c r="V740" s="45"/>
      <c r="W740" s="45"/>
      <c r="X740" s="45"/>
    </row>
    <row r="741" ht="15.75" customHeight="1">
      <c r="V741" s="45"/>
      <c r="W741" s="45"/>
      <c r="X741" s="45"/>
    </row>
    <row r="742" ht="15.75" customHeight="1">
      <c r="V742" s="45"/>
      <c r="W742" s="45"/>
      <c r="X742" s="45"/>
    </row>
    <row r="743" ht="15.75" customHeight="1">
      <c r="V743" s="45"/>
      <c r="W743" s="45"/>
      <c r="X743" s="45"/>
    </row>
    <row r="744" ht="15.75" customHeight="1">
      <c r="V744" s="45"/>
      <c r="W744" s="45"/>
      <c r="X744" s="45"/>
    </row>
    <row r="745" ht="15.75" customHeight="1">
      <c r="V745" s="45"/>
      <c r="W745" s="45"/>
      <c r="X745" s="45"/>
    </row>
    <row r="746" ht="15.75" customHeight="1">
      <c r="V746" s="45"/>
      <c r="W746" s="45"/>
      <c r="X746" s="45"/>
    </row>
    <row r="747" ht="15.75" customHeight="1">
      <c r="V747" s="45"/>
      <c r="W747" s="45"/>
      <c r="X747" s="45"/>
    </row>
    <row r="748" ht="15.75" customHeight="1">
      <c r="V748" s="45"/>
      <c r="W748" s="45"/>
      <c r="X748" s="45"/>
    </row>
    <row r="749" ht="15.75" customHeight="1">
      <c r="V749" s="45"/>
      <c r="W749" s="45"/>
      <c r="X749" s="45"/>
    </row>
    <row r="750" ht="15.75" customHeight="1">
      <c r="V750" s="45"/>
      <c r="W750" s="45"/>
      <c r="X750" s="45"/>
    </row>
    <row r="751" ht="15.75" customHeight="1">
      <c r="V751" s="45"/>
      <c r="W751" s="45"/>
      <c r="X751" s="45"/>
    </row>
    <row r="752" ht="15.75" customHeight="1">
      <c r="V752" s="45"/>
      <c r="W752" s="45"/>
      <c r="X752" s="45"/>
    </row>
    <row r="753" ht="15.75" customHeight="1">
      <c r="V753" s="45"/>
      <c r="W753" s="45"/>
      <c r="X753" s="45"/>
    </row>
    <row r="754" ht="15.75" customHeight="1">
      <c r="V754" s="45"/>
      <c r="W754" s="45"/>
      <c r="X754" s="45"/>
    </row>
    <row r="755" ht="15.75" customHeight="1">
      <c r="V755" s="45"/>
      <c r="W755" s="45"/>
      <c r="X755" s="45"/>
    </row>
    <row r="756" ht="15.75" customHeight="1">
      <c r="V756" s="45"/>
      <c r="W756" s="45"/>
      <c r="X756" s="45"/>
    </row>
    <row r="757" ht="15.75" customHeight="1">
      <c r="V757" s="45"/>
      <c r="W757" s="45"/>
      <c r="X757" s="45"/>
    </row>
    <row r="758" ht="15.75" customHeight="1">
      <c r="V758" s="45"/>
      <c r="W758" s="45"/>
      <c r="X758" s="45"/>
    </row>
    <row r="759" ht="15.75" customHeight="1">
      <c r="V759" s="45"/>
      <c r="W759" s="45"/>
      <c r="X759" s="45"/>
    </row>
    <row r="760" ht="15.75" customHeight="1">
      <c r="V760" s="45"/>
      <c r="W760" s="45"/>
      <c r="X760" s="45"/>
    </row>
    <row r="761" ht="15.75" customHeight="1">
      <c r="V761" s="45"/>
      <c r="W761" s="45"/>
      <c r="X761" s="45"/>
    </row>
    <row r="762" ht="15.75" customHeight="1">
      <c r="V762" s="45"/>
      <c r="W762" s="45"/>
      <c r="X762" s="45"/>
    </row>
    <row r="763" ht="15.75" customHeight="1">
      <c r="V763" s="45"/>
      <c r="W763" s="45"/>
      <c r="X763" s="45"/>
    </row>
    <row r="764" ht="15.75" customHeight="1">
      <c r="V764" s="45"/>
      <c r="W764" s="45"/>
      <c r="X764" s="45"/>
    </row>
    <row r="765" ht="15.75" customHeight="1">
      <c r="V765" s="45"/>
      <c r="W765" s="45"/>
      <c r="X765" s="45"/>
    </row>
    <row r="766" ht="15.75" customHeight="1">
      <c r="V766" s="45"/>
      <c r="W766" s="45"/>
      <c r="X766" s="45"/>
    </row>
    <row r="767" ht="15.75" customHeight="1">
      <c r="V767" s="45"/>
      <c r="W767" s="45"/>
      <c r="X767" s="45"/>
    </row>
    <row r="768" ht="15.75" customHeight="1">
      <c r="V768" s="45"/>
      <c r="W768" s="45"/>
      <c r="X768" s="45"/>
    </row>
    <row r="769" ht="15.75" customHeight="1">
      <c r="V769" s="45"/>
      <c r="W769" s="45"/>
      <c r="X769" s="45"/>
    </row>
    <row r="770" ht="15.75" customHeight="1">
      <c r="V770" s="45"/>
      <c r="W770" s="45"/>
      <c r="X770" s="45"/>
    </row>
    <row r="771" ht="15.75" customHeight="1">
      <c r="V771" s="45"/>
      <c r="W771" s="45"/>
      <c r="X771" s="45"/>
    </row>
    <row r="772" ht="15.75" customHeight="1">
      <c r="V772" s="45"/>
      <c r="W772" s="45"/>
      <c r="X772" s="45"/>
    </row>
    <row r="773" ht="15.75" customHeight="1">
      <c r="V773" s="45"/>
      <c r="W773" s="45"/>
      <c r="X773" s="45"/>
    </row>
    <row r="774" ht="15.75" customHeight="1">
      <c r="V774" s="45"/>
      <c r="W774" s="45"/>
      <c r="X774" s="45"/>
    </row>
    <row r="775" ht="15.75" customHeight="1">
      <c r="V775" s="45"/>
      <c r="W775" s="45"/>
      <c r="X775" s="45"/>
    </row>
    <row r="776" ht="15.75" customHeight="1">
      <c r="V776" s="45"/>
      <c r="W776" s="45"/>
      <c r="X776" s="45"/>
    </row>
    <row r="777" ht="15.75" customHeight="1">
      <c r="V777" s="45"/>
      <c r="W777" s="45"/>
      <c r="X777" s="45"/>
    </row>
    <row r="778" ht="15.75" customHeight="1">
      <c r="V778" s="45"/>
      <c r="W778" s="45"/>
      <c r="X778" s="45"/>
    </row>
    <row r="779" ht="15.75" customHeight="1">
      <c r="V779" s="45"/>
      <c r="W779" s="45"/>
      <c r="X779" s="45"/>
    </row>
    <row r="780" ht="15.75" customHeight="1">
      <c r="V780" s="45"/>
      <c r="W780" s="45"/>
      <c r="X780" s="45"/>
    </row>
    <row r="781" ht="15.75" customHeight="1">
      <c r="V781" s="45"/>
      <c r="W781" s="45"/>
      <c r="X781" s="45"/>
    </row>
    <row r="782" ht="15.75" customHeight="1">
      <c r="V782" s="45"/>
      <c r="W782" s="45"/>
      <c r="X782" s="45"/>
    </row>
    <row r="783" ht="15.75" customHeight="1">
      <c r="V783" s="45"/>
      <c r="W783" s="45"/>
      <c r="X783" s="45"/>
    </row>
    <row r="784" ht="15.75" customHeight="1">
      <c r="V784" s="45"/>
      <c r="W784" s="45"/>
      <c r="X784" s="45"/>
    </row>
    <row r="785" ht="15.75" customHeight="1">
      <c r="V785" s="45"/>
      <c r="W785" s="45"/>
      <c r="X785" s="45"/>
    </row>
    <row r="786" ht="15.75" customHeight="1">
      <c r="V786" s="45"/>
      <c r="W786" s="45"/>
      <c r="X786" s="45"/>
    </row>
    <row r="787" ht="15.75" customHeight="1">
      <c r="V787" s="45"/>
      <c r="W787" s="45"/>
      <c r="X787" s="45"/>
    </row>
    <row r="788" ht="15.75" customHeight="1">
      <c r="V788" s="45"/>
      <c r="W788" s="45"/>
      <c r="X788" s="45"/>
    </row>
    <row r="789" ht="15.75" customHeight="1">
      <c r="V789" s="45"/>
      <c r="W789" s="45"/>
      <c r="X789" s="45"/>
    </row>
    <row r="790" ht="15.75" customHeight="1">
      <c r="V790" s="45"/>
      <c r="W790" s="45"/>
      <c r="X790" s="45"/>
    </row>
    <row r="791" ht="15.75" customHeight="1">
      <c r="V791" s="45"/>
      <c r="W791" s="45"/>
      <c r="X791" s="45"/>
    </row>
    <row r="792" ht="15.75" customHeight="1">
      <c r="V792" s="45"/>
      <c r="W792" s="45"/>
      <c r="X792" s="45"/>
    </row>
    <row r="793" ht="15.75" customHeight="1">
      <c r="V793" s="45"/>
      <c r="W793" s="45"/>
      <c r="X793" s="45"/>
    </row>
    <row r="794" ht="15.75" customHeight="1">
      <c r="V794" s="45"/>
      <c r="W794" s="45"/>
      <c r="X794" s="45"/>
    </row>
    <row r="795" ht="15.75" customHeight="1">
      <c r="V795" s="45"/>
      <c r="W795" s="45"/>
      <c r="X795" s="45"/>
    </row>
    <row r="796" ht="15.75" customHeight="1">
      <c r="V796" s="45"/>
      <c r="W796" s="45"/>
      <c r="X796" s="45"/>
    </row>
    <row r="797" ht="15.75" customHeight="1">
      <c r="V797" s="45"/>
      <c r="W797" s="45"/>
      <c r="X797" s="45"/>
    </row>
    <row r="798" ht="15.75" customHeight="1">
      <c r="V798" s="45"/>
      <c r="W798" s="45"/>
      <c r="X798" s="45"/>
    </row>
    <row r="799" ht="15.75" customHeight="1">
      <c r="V799" s="45"/>
      <c r="W799" s="45"/>
      <c r="X799" s="45"/>
    </row>
    <row r="800" ht="15.75" customHeight="1">
      <c r="V800" s="45"/>
      <c r="W800" s="45"/>
      <c r="X800" s="45"/>
    </row>
    <row r="801" ht="15.75" customHeight="1">
      <c r="V801" s="45"/>
      <c r="W801" s="45"/>
      <c r="X801" s="45"/>
    </row>
    <row r="802" ht="15.75" customHeight="1">
      <c r="V802" s="45"/>
      <c r="W802" s="45"/>
      <c r="X802" s="45"/>
    </row>
    <row r="803" ht="15.75" customHeight="1">
      <c r="V803" s="45"/>
      <c r="W803" s="45"/>
      <c r="X803" s="45"/>
    </row>
    <row r="804" ht="15.75" customHeight="1">
      <c r="V804" s="45"/>
      <c r="W804" s="45"/>
      <c r="X804" s="45"/>
    </row>
    <row r="805" ht="15.75" customHeight="1">
      <c r="V805" s="45"/>
      <c r="W805" s="45"/>
      <c r="X805" s="45"/>
    </row>
    <row r="806" ht="15.75" customHeight="1">
      <c r="V806" s="45"/>
      <c r="W806" s="45"/>
      <c r="X806" s="45"/>
    </row>
    <row r="807" ht="15.75" customHeight="1">
      <c r="V807" s="45"/>
      <c r="W807" s="45"/>
      <c r="X807" s="45"/>
    </row>
    <row r="808" ht="15.75" customHeight="1">
      <c r="V808" s="45"/>
      <c r="W808" s="45"/>
      <c r="X808" s="45"/>
    </row>
    <row r="809" ht="15.75" customHeight="1">
      <c r="V809" s="45"/>
      <c r="W809" s="45"/>
      <c r="X809" s="45"/>
    </row>
    <row r="810" ht="15.75" customHeight="1">
      <c r="V810" s="45"/>
      <c r="W810" s="45"/>
      <c r="X810" s="45"/>
    </row>
    <row r="811" ht="15.75" customHeight="1">
      <c r="V811" s="45"/>
      <c r="W811" s="45"/>
      <c r="X811" s="45"/>
    </row>
    <row r="812" ht="15.75" customHeight="1">
      <c r="V812" s="45"/>
      <c r="W812" s="45"/>
      <c r="X812" s="45"/>
    </row>
    <row r="813" ht="15.75" customHeight="1">
      <c r="V813" s="45"/>
      <c r="W813" s="45"/>
      <c r="X813" s="45"/>
    </row>
    <row r="814" ht="15.75" customHeight="1">
      <c r="V814" s="45"/>
      <c r="W814" s="45"/>
      <c r="X814" s="45"/>
    </row>
    <row r="815" ht="15.75" customHeight="1">
      <c r="V815" s="45"/>
      <c r="W815" s="45"/>
      <c r="X815" s="45"/>
    </row>
    <row r="816" ht="15.75" customHeight="1">
      <c r="V816" s="45"/>
      <c r="W816" s="45"/>
      <c r="X816" s="45"/>
    </row>
    <row r="817" ht="15.75" customHeight="1">
      <c r="V817" s="45"/>
      <c r="W817" s="45"/>
      <c r="X817" s="45"/>
    </row>
    <row r="818" ht="15.75" customHeight="1">
      <c r="V818" s="45"/>
      <c r="W818" s="45"/>
      <c r="X818" s="45"/>
    </row>
    <row r="819" ht="15.75" customHeight="1">
      <c r="V819" s="45"/>
      <c r="W819" s="45"/>
      <c r="X819" s="45"/>
    </row>
    <row r="820" ht="15.75" customHeight="1">
      <c r="V820" s="45"/>
      <c r="W820" s="45"/>
      <c r="X820" s="45"/>
    </row>
    <row r="821" ht="15.75" customHeight="1">
      <c r="V821" s="45"/>
      <c r="W821" s="45"/>
      <c r="X821" s="45"/>
    </row>
    <row r="822" ht="15.75" customHeight="1">
      <c r="V822" s="45"/>
      <c r="W822" s="45"/>
      <c r="X822" s="45"/>
    </row>
    <row r="823" ht="15.75" customHeight="1">
      <c r="V823" s="45"/>
      <c r="W823" s="45"/>
      <c r="X823" s="45"/>
    </row>
    <row r="824" ht="15.75" customHeight="1">
      <c r="V824" s="45"/>
      <c r="W824" s="45"/>
      <c r="X824" s="45"/>
    </row>
    <row r="825" ht="15.75" customHeight="1">
      <c r="V825" s="45"/>
      <c r="W825" s="45"/>
      <c r="X825" s="45"/>
    </row>
    <row r="826" ht="15.75" customHeight="1">
      <c r="V826" s="45"/>
      <c r="W826" s="45"/>
      <c r="X826" s="45"/>
    </row>
    <row r="827" ht="15.75" customHeight="1">
      <c r="V827" s="45"/>
      <c r="W827" s="45"/>
      <c r="X827" s="45"/>
    </row>
    <row r="828" ht="15.75" customHeight="1">
      <c r="V828" s="45"/>
      <c r="W828" s="45"/>
      <c r="X828" s="45"/>
    </row>
    <row r="829" ht="15.75" customHeight="1">
      <c r="V829" s="45"/>
      <c r="W829" s="45"/>
      <c r="X829" s="45"/>
    </row>
    <row r="830" ht="15.75" customHeight="1">
      <c r="V830" s="45"/>
      <c r="W830" s="45"/>
      <c r="X830" s="45"/>
    </row>
    <row r="831" ht="15.75" customHeight="1">
      <c r="V831" s="45"/>
      <c r="W831" s="45"/>
      <c r="X831" s="45"/>
    </row>
    <row r="832" ht="15.75" customHeight="1">
      <c r="V832" s="45"/>
      <c r="W832" s="45"/>
      <c r="X832" s="45"/>
    </row>
    <row r="833" ht="15.75" customHeight="1">
      <c r="V833" s="45"/>
      <c r="W833" s="45"/>
      <c r="X833" s="45"/>
    </row>
    <row r="834" ht="15.75" customHeight="1">
      <c r="V834" s="45"/>
      <c r="W834" s="45"/>
      <c r="X834" s="45"/>
    </row>
    <row r="835" ht="15.75" customHeight="1">
      <c r="V835" s="45"/>
      <c r="W835" s="45"/>
      <c r="X835" s="45"/>
    </row>
    <row r="836" ht="15.75" customHeight="1">
      <c r="V836" s="45"/>
      <c r="W836" s="45"/>
      <c r="X836" s="45"/>
    </row>
    <row r="837" ht="15.75" customHeight="1">
      <c r="V837" s="45"/>
      <c r="W837" s="45"/>
      <c r="X837" s="45"/>
    </row>
    <row r="838" ht="15.75" customHeight="1">
      <c r="V838" s="45"/>
      <c r="W838" s="45"/>
      <c r="X838" s="45"/>
    </row>
    <row r="839" ht="15.75" customHeight="1">
      <c r="V839" s="45"/>
      <c r="W839" s="45"/>
      <c r="X839" s="45"/>
    </row>
    <row r="840" ht="15.75" customHeight="1">
      <c r="V840" s="45"/>
      <c r="W840" s="45"/>
      <c r="X840" s="45"/>
    </row>
    <row r="841" ht="15.75" customHeight="1">
      <c r="V841" s="45"/>
      <c r="W841" s="45"/>
      <c r="X841" s="45"/>
    </row>
    <row r="842" ht="15.75" customHeight="1">
      <c r="V842" s="45"/>
      <c r="W842" s="45"/>
      <c r="X842" s="45"/>
    </row>
    <row r="843" ht="15.75" customHeight="1">
      <c r="V843" s="45"/>
      <c r="W843" s="45"/>
      <c r="X843" s="45"/>
    </row>
    <row r="844" ht="15.75" customHeight="1">
      <c r="V844" s="45"/>
      <c r="W844" s="45"/>
      <c r="X844" s="45"/>
    </row>
    <row r="845" ht="15.75" customHeight="1">
      <c r="V845" s="45"/>
      <c r="W845" s="45"/>
      <c r="X845" s="45"/>
    </row>
    <row r="846" ht="15.75" customHeight="1">
      <c r="V846" s="45"/>
      <c r="W846" s="45"/>
      <c r="X846" s="45"/>
    </row>
    <row r="847" ht="15.75" customHeight="1">
      <c r="V847" s="45"/>
      <c r="W847" s="45"/>
      <c r="X847" s="45"/>
    </row>
    <row r="848" ht="15.75" customHeight="1">
      <c r="V848" s="45"/>
      <c r="W848" s="45"/>
      <c r="X848" s="45"/>
    </row>
    <row r="849" ht="15.75" customHeight="1">
      <c r="V849" s="45"/>
      <c r="W849" s="45"/>
      <c r="X849" s="45"/>
    </row>
    <row r="850" ht="15.75" customHeight="1">
      <c r="V850" s="45"/>
      <c r="W850" s="45"/>
      <c r="X850" s="45"/>
    </row>
    <row r="851" ht="15.75" customHeight="1">
      <c r="V851" s="45"/>
      <c r="W851" s="45"/>
      <c r="X851" s="45"/>
    </row>
    <row r="852" ht="15.75" customHeight="1">
      <c r="V852" s="45"/>
      <c r="W852" s="45"/>
      <c r="X852" s="45"/>
    </row>
    <row r="853" ht="15.75" customHeight="1">
      <c r="V853" s="45"/>
      <c r="W853" s="45"/>
      <c r="X853" s="45"/>
    </row>
    <row r="854" ht="15.75" customHeight="1">
      <c r="V854" s="45"/>
      <c r="W854" s="45"/>
      <c r="X854" s="45"/>
    </row>
    <row r="855" ht="15.75" customHeight="1">
      <c r="V855" s="45"/>
      <c r="W855" s="45"/>
      <c r="X855" s="45"/>
    </row>
    <row r="856" ht="15.75" customHeight="1">
      <c r="V856" s="45"/>
      <c r="W856" s="45"/>
      <c r="X856" s="45"/>
    </row>
    <row r="857" ht="15.75" customHeight="1">
      <c r="V857" s="45"/>
      <c r="W857" s="45"/>
      <c r="X857" s="45"/>
    </row>
    <row r="858" ht="15.75" customHeight="1">
      <c r="V858" s="45"/>
      <c r="W858" s="45"/>
      <c r="X858" s="45"/>
    </row>
    <row r="859" ht="15.75" customHeight="1">
      <c r="V859" s="45"/>
      <c r="W859" s="45"/>
      <c r="X859" s="45"/>
    </row>
    <row r="860" ht="15.75" customHeight="1">
      <c r="V860" s="45"/>
      <c r="W860" s="45"/>
      <c r="X860" s="45"/>
    </row>
    <row r="861" ht="15.75" customHeight="1">
      <c r="V861" s="45"/>
      <c r="W861" s="45"/>
      <c r="X861" s="45"/>
    </row>
    <row r="862" ht="15.75" customHeight="1">
      <c r="V862" s="45"/>
      <c r="W862" s="45"/>
      <c r="X862" s="45"/>
    </row>
    <row r="863" ht="15.75" customHeight="1">
      <c r="V863" s="45"/>
      <c r="W863" s="45"/>
      <c r="X863" s="45"/>
    </row>
    <row r="864" ht="15.75" customHeight="1">
      <c r="V864" s="45"/>
      <c r="W864" s="45"/>
      <c r="X864" s="45"/>
    </row>
    <row r="865" ht="15.75" customHeight="1">
      <c r="V865" s="45"/>
      <c r="W865" s="45"/>
      <c r="X865" s="45"/>
    </row>
    <row r="866" ht="15.75" customHeight="1">
      <c r="V866" s="45"/>
      <c r="W866" s="45"/>
      <c r="X866" s="45"/>
    </row>
    <row r="867" ht="15.75" customHeight="1">
      <c r="V867" s="45"/>
      <c r="W867" s="45"/>
      <c r="X867" s="45"/>
    </row>
    <row r="868" ht="15.75" customHeight="1">
      <c r="V868" s="45"/>
      <c r="W868" s="45"/>
      <c r="X868" s="45"/>
    </row>
    <row r="869" ht="15.75" customHeight="1">
      <c r="V869" s="45"/>
      <c r="W869" s="45"/>
      <c r="X869" s="45"/>
    </row>
    <row r="870" ht="15.75" customHeight="1">
      <c r="V870" s="45"/>
      <c r="W870" s="45"/>
      <c r="X870" s="45"/>
    </row>
    <row r="871" ht="15.75" customHeight="1">
      <c r="V871" s="45"/>
      <c r="W871" s="45"/>
      <c r="X871" s="45"/>
    </row>
    <row r="872" ht="15.75" customHeight="1">
      <c r="V872" s="45"/>
      <c r="W872" s="45"/>
      <c r="X872" s="45"/>
    </row>
    <row r="873" ht="15.75" customHeight="1">
      <c r="V873" s="45"/>
      <c r="W873" s="45"/>
      <c r="X873" s="45"/>
    </row>
    <row r="874" ht="15.75" customHeight="1">
      <c r="V874" s="45"/>
      <c r="W874" s="45"/>
      <c r="X874" s="45"/>
    </row>
    <row r="875" ht="15.75" customHeight="1">
      <c r="V875" s="45"/>
      <c r="W875" s="45"/>
      <c r="X875" s="45"/>
    </row>
    <row r="876" ht="15.75" customHeight="1">
      <c r="V876" s="45"/>
      <c r="W876" s="45"/>
      <c r="X876" s="45"/>
    </row>
    <row r="877" ht="15.75" customHeight="1">
      <c r="V877" s="45"/>
      <c r="W877" s="45"/>
      <c r="X877" s="45"/>
    </row>
    <row r="878" ht="15.75" customHeight="1">
      <c r="V878" s="45"/>
      <c r="W878" s="45"/>
      <c r="X878" s="45"/>
    </row>
    <row r="879" ht="15.75" customHeight="1">
      <c r="V879" s="45"/>
      <c r="W879" s="45"/>
      <c r="X879" s="45"/>
    </row>
    <row r="880" ht="15.75" customHeight="1">
      <c r="V880" s="45"/>
      <c r="W880" s="45"/>
      <c r="X880" s="45"/>
    </row>
    <row r="881" ht="15.75" customHeight="1">
      <c r="V881" s="45"/>
      <c r="W881" s="45"/>
      <c r="X881" s="45"/>
    </row>
    <row r="882" ht="15.75" customHeight="1">
      <c r="V882" s="45"/>
      <c r="W882" s="45"/>
      <c r="X882" s="45"/>
    </row>
    <row r="883" ht="15.75" customHeight="1">
      <c r="V883" s="45"/>
      <c r="W883" s="45"/>
      <c r="X883" s="45"/>
    </row>
    <row r="884" ht="15.75" customHeight="1">
      <c r="V884" s="45"/>
      <c r="W884" s="45"/>
      <c r="X884" s="45"/>
    </row>
    <row r="885" ht="15.75" customHeight="1">
      <c r="V885" s="45"/>
      <c r="W885" s="45"/>
      <c r="X885" s="45"/>
    </row>
    <row r="886" ht="15.75" customHeight="1">
      <c r="V886" s="45"/>
      <c r="W886" s="45"/>
      <c r="X886" s="45"/>
    </row>
    <row r="887" ht="15.75" customHeight="1">
      <c r="V887" s="45"/>
      <c r="W887" s="45"/>
      <c r="X887" s="45"/>
    </row>
    <row r="888" ht="15.75" customHeight="1">
      <c r="V888" s="45"/>
      <c r="W888" s="45"/>
      <c r="X888" s="45"/>
    </row>
    <row r="889" ht="15.75" customHeight="1">
      <c r="V889" s="45"/>
      <c r="W889" s="45"/>
      <c r="X889" s="45"/>
    </row>
    <row r="890" ht="15.75" customHeight="1">
      <c r="V890" s="45"/>
      <c r="W890" s="45"/>
      <c r="X890" s="45"/>
    </row>
    <row r="891" ht="15.75" customHeight="1">
      <c r="V891" s="45"/>
      <c r="W891" s="45"/>
      <c r="X891" s="45"/>
    </row>
    <row r="892" ht="15.75" customHeight="1">
      <c r="V892" s="45"/>
      <c r="W892" s="45"/>
      <c r="X892" s="45"/>
    </row>
    <row r="893" ht="15.75" customHeight="1">
      <c r="V893" s="45"/>
      <c r="W893" s="45"/>
      <c r="X893" s="45"/>
    </row>
    <row r="894" ht="15.75" customHeight="1">
      <c r="V894" s="45"/>
      <c r="W894" s="45"/>
      <c r="X894" s="45"/>
    </row>
    <row r="895" ht="15.75" customHeight="1">
      <c r="V895" s="45"/>
      <c r="W895" s="45"/>
      <c r="X895" s="45"/>
    </row>
    <row r="896" ht="15.75" customHeight="1">
      <c r="V896" s="45"/>
      <c r="W896" s="45"/>
      <c r="X896" s="45"/>
    </row>
    <row r="897" ht="15.75" customHeight="1">
      <c r="V897" s="45"/>
      <c r="W897" s="45"/>
      <c r="X897" s="45"/>
    </row>
    <row r="898" ht="15.75" customHeight="1">
      <c r="V898" s="45"/>
      <c r="W898" s="45"/>
      <c r="X898" s="45"/>
    </row>
    <row r="899" ht="15.75" customHeight="1">
      <c r="V899" s="45"/>
      <c r="W899" s="45"/>
      <c r="X899" s="45"/>
    </row>
    <row r="900" ht="15.75" customHeight="1">
      <c r="V900" s="45"/>
      <c r="W900" s="45"/>
      <c r="X900" s="45"/>
    </row>
    <row r="901" ht="15.75" customHeight="1">
      <c r="V901" s="45"/>
      <c r="W901" s="45"/>
      <c r="X901" s="45"/>
    </row>
    <row r="902" ht="15.75" customHeight="1">
      <c r="V902" s="45"/>
      <c r="W902" s="45"/>
      <c r="X902" s="45"/>
    </row>
    <row r="903" ht="15.75" customHeight="1">
      <c r="V903" s="45"/>
      <c r="W903" s="45"/>
      <c r="X903" s="45"/>
    </row>
    <row r="904" ht="15.75" customHeight="1">
      <c r="V904" s="45"/>
      <c r="W904" s="45"/>
      <c r="X904" s="45"/>
    </row>
    <row r="905" ht="15.75" customHeight="1">
      <c r="V905" s="45"/>
      <c r="W905" s="45"/>
      <c r="X905" s="45"/>
    </row>
    <row r="906" ht="15.75" customHeight="1">
      <c r="V906" s="45"/>
      <c r="W906" s="45"/>
      <c r="X906" s="45"/>
    </row>
    <row r="907" ht="15.75" customHeight="1">
      <c r="V907" s="45"/>
      <c r="W907" s="45"/>
      <c r="X907" s="45"/>
    </row>
    <row r="908" ht="15.75" customHeight="1">
      <c r="V908" s="45"/>
      <c r="W908" s="45"/>
      <c r="X908" s="45"/>
    </row>
    <row r="909" ht="15.75" customHeight="1">
      <c r="V909" s="45"/>
      <c r="W909" s="45"/>
      <c r="X909" s="45"/>
    </row>
    <row r="910" ht="15.75" customHeight="1">
      <c r="V910" s="45"/>
      <c r="W910" s="45"/>
      <c r="X910" s="45"/>
    </row>
    <row r="911" ht="15.75" customHeight="1">
      <c r="V911" s="45"/>
      <c r="W911" s="45"/>
      <c r="X911" s="45"/>
    </row>
    <row r="912" ht="15.75" customHeight="1">
      <c r="V912" s="45"/>
      <c r="W912" s="45"/>
      <c r="X912" s="45"/>
    </row>
    <row r="913" ht="15.75" customHeight="1">
      <c r="V913" s="45"/>
      <c r="W913" s="45"/>
      <c r="X913" s="45"/>
    </row>
    <row r="914" ht="15.75" customHeight="1">
      <c r="V914" s="45"/>
      <c r="W914" s="45"/>
      <c r="X914" s="45"/>
    </row>
    <row r="915" ht="15.75" customHeight="1">
      <c r="V915" s="45"/>
      <c r="W915" s="45"/>
      <c r="X915" s="45"/>
    </row>
    <row r="916" ht="15.75" customHeight="1">
      <c r="V916" s="45"/>
      <c r="W916" s="45"/>
      <c r="X916" s="45"/>
    </row>
    <row r="917" ht="15.75" customHeight="1">
      <c r="V917" s="45"/>
      <c r="W917" s="45"/>
      <c r="X917" s="45"/>
    </row>
    <row r="918" ht="15.75" customHeight="1">
      <c r="V918" s="45"/>
      <c r="W918" s="45"/>
      <c r="X918" s="45"/>
    </row>
    <row r="919" ht="15.75" customHeight="1">
      <c r="V919" s="45"/>
      <c r="W919" s="45"/>
      <c r="X919" s="45"/>
    </row>
    <row r="920" ht="15.75" customHeight="1">
      <c r="V920" s="45"/>
      <c r="W920" s="45"/>
      <c r="X920" s="45"/>
    </row>
    <row r="921" ht="15.75" customHeight="1">
      <c r="V921" s="45"/>
      <c r="W921" s="45"/>
      <c r="X921" s="45"/>
    </row>
    <row r="922" ht="15.75" customHeight="1">
      <c r="V922" s="45"/>
      <c r="W922" s="45"/>
      <c r="X922" s="45"/>
    </row>
    <row r="923" ht="15.75" customHeight="1">
      <c r="V923" s="45"/>
      <c r="W923" s="45"/>
      <c r="X923" s="45"/>
    </row>
    <row r="924" ht="15.75" customHeight="1">
      <c r="V924" s="45"/>
      <c r="W924" s="45"/>
      <c r="X924" s="45"/>
    </row>
    <row r="925" ht="15.75" customHeight="1">
      <c r="V925" s="45"/>
      <c r="W925" s="45"/>
      <c r="X925" s="45"/>
    </row>
    <row r="926" ht="15.75" customHeight="1">
      <c r="V926" s="45"/>
      <c r="W926" s="45"/>
      <c r="X926" s="45"/>
    </row>
    <row r="927" ht="15.75" customHeight="1">
      <c r="V927" s="45"/>
      <c r="W927" s="45"/>
      <c r="X927" s="45"/>
    </row>
    <row r="928" ht="15.75" customHeight="1">
      <c r="V928" s="45"/>
      <c r="W928" s="45"/>
      <c r="X928" s="45"/>
    </row>
    <row r="929" ht="15.75" customHeight="1">
      <c r="V929" s="45"/>
      <c r="W929" s="45"/>
      <c r="X929" s="45"/>
    </row>
    <row r="930" ht="15.75" customHeight="1">
      <c r="V930" s="45"/>
      <c r="W930" s="45"/>
      <c r="X930" s="45"/>
    </row>
    <row r="931" ht="15.75" customHeight="1">
      <c r="V931" s="45"/>
      <c r="W931" s="45"/>
      <c r="X931" s="45"/>
    </row>
    <row r="932" ht="15.75" customHeight="1">
      <c r="V932" s="45"/>
      <c r="W932" s="45"/>
      <c r="X932" s="45"/>
    </row>
    <row r="933" ht="15.75" customHeight="1">
      <c r="V933" s="45"/>
      <c r="W933" s="45"/>
      <c r="X933" s="45"/>
    </row>
    <row r="934" ht="15.75" customHeight="1">
      <c r="V934" s="45"/>
      <c r="W934" s="45"/>
      <c r="X934" s="45"/>
    </row>
    <row r="935" ht="15.75" customHeight="1">
      <c r="V935" s="45"/>
      <c r="W935" s="45"/>
      <c r="X935" s="45"/>
    </row>
    <row r="936" ht="15.75" customHeight="1">
      <c r="V936" s="45"/>
      <c r="W936" s="45"/>
      <c r="X936" s="45"/>
    </row>
    <row r="937" ht="15.75" customHeight="1">
      <c r="V937" s="45"/>
      <c r="W937" s="45"/>
      <c r="X937" s="45"/>
    </row>
    <row r="938" ht="15.75" customHeight="1">
      <c r="V938" s="45"/>
      <c r="W938" s="45"/>
      <c r="X938" s="45"/>
    </row>
    <row r="939" ht="15.75" customHeight="1">
      <c r="V939" s="45"/>
      <c r="W939" s="45"/>
      <c r="X939" s="45"/>
    </row>
    <row r="940" ht="15.75" customHeight="1">
      <c r="V940" s="45"/>
      <c r="W940" s="45"/>
      <c r="X940" s="45"/>
    </row>
    <row r="941" ht="15.75" customHeight="1">
      <c r="V941" s="45"/>
      <c r="W941" s="45"/>
      <c r="X941" s="45"/>
    </row>
    <row r="942" ht="15.75" customHeight="1">
      <c r="V942" s="45"/>
      <c r="W942" s="45"/>
      <c r="X942" s="45"/>
    </row>
    <row r="943" ht="15.75" customHeight="1">
      <c r="V943" s="45"/>
      <c r="W943" s="45"/>
      <c r="X943" s="45"/>
    </row>
    <row r="944" ht="15.75" customHeight="1">
      <c r="V944" s="45"/>
      <c r="W944" s="45"/>
      <c r="X944" s="45"/>
    </row>
    <row r="945" ht="15.75" customHeight="1">
      <c r="V945" s="45"/>
      <c r="W945" s="45"/>
      <c r="X945" s="45"/>
    </row>
    <row r="946" ht="15.75" customHeight="1">
      <c r="V946" s="45"/>
      <c r="W946" s="45"/>
      <c r="X946" s="45"/>
    </row>
    <row r="947" ht="15.75" customHeight="1">
      <c r="V947" s="45"/>
      <c r="W947" s="45"/>
      <c r="X947" s="45"/>
    </row>
    <row r="948" ht="15.75" customHeight="1">
      <c r="V948" s="45"/>
      <c r="W948" s="45"/>
      <c r="X948" s="45"/>
    </row>
    <row r="949" ht="15.75" customHeight="1">
      <c r="V949" s="45"/>
      <c r="W949" s="45"/>
      <c r="X949" s="45"/>
    </row>
    <row r="950" ht="15.75" customHeight="1">
      <c r="V950" s="45"/>
      <c r="W950" s="45"/>
      <c r="X950" s="45"/>
    </row>
    <row r="951" ht="15.75" customHeight="1">
      <c r="V951" s="45"/>
      <c r="W951" s="45"/>
      <c r="X951" s="45"/>
    </row>
    <row r="952" ht="15.75" customHeight="1">
      <c r="V952" s="45"/>
      <c r="W952" s="45"/>
      <c r="X952" s="45"/>
    </row>
    <row r="953" ht="15.75" customHeight="1">
      <c r="V953" s="45"/>
      <c r="W953" s="45"/>
      <c r="X953" s="45"/>
    </row>
    <row r="954" ht="15.75" customHeight="1">
      <c r="V954" s="45"/>
      <c r="W954" s="45"/>
      <c r="X954" s="45"/>
    </row>
    <row r="955" ht="15.75" customHeight="1">
      <c r="V955" s="45"/>
      <c r="W955" s="45"/>
      <c r="X955" s="45"/>
    </row>
    <row r="956" ht="15.75" customHeight="1">
      <c r="V956" s="45"/>
      <c r="W956" s="45"/>
      <c r="X956" s="45"/>
    </row>
    <row r="957" ht="15.75" customHeight="1">
      <c r="V957" s="45"/>
      <c r="W957" s="45"/>
      <c r="X957" s="45"/>
    </row>
    <row r="958" ht="15.75" customHeight="1">
      <c r="V958" s="45"/>
      <c r="W958" s="45"/>
      <c r="X958" s="45"/>
    </row>
    <row r="959" ht="15.75" customHeight="1">
      <c r="V959" s="45"/>
      <c r="W959" s="45"/>
      <c r="X959" s="45"/>
    </row>
    <row r="960" ht="15.75" customHeight="1">
      <c r="V960" s="45"/>
      <c r="W960" s="45"/>
      <c r="X960" s="45"/>
    </row>
    <row r="961" ht="15.75" customHeight="1">
      <c r="V961" s="45"/>
      <c r="W961" s="45"/>
      <c r="X961" s="45"/>
    </row>
    <row r="962" ht="15.75" customHeight="1">
      <c r="V962" s="45"/>
      <c r="W962" s="45"/>
      <c r="X962" s="45"/>
    </row>
    <row r="963" ht="15.75" customHeight="1">
      <c r="V963" s="45"/>
      <c r="W963" s="45"/>
      <c r="X963" s="45"/>
    </row>
    <row r="964" ht="15.75" customHeight="1">
      <c r="V964" s="45"/>
      <c r="W964" s="45"/>
      <c r="X964" s="45"/>
    </row>
    <row r="965" ht="15.75" customHeight="1">
      <c r="V965" s="45"/>
      <c r="W965" s="45"/>
      <c r="X965" s="45"/>
    </row>
    <row r="966" ht="15.75" customHeight="1">
      <c r="V966" s="45"/>
      <c r="W966" s="45"/>
      <c r="X966" s="45"/>
    </row>
    <row r="967" ht="15.75" customHeight="1">
      <c r="V967" s="45"/>
      <c r="W967" s="45"/>
      <c r="X967" s="45"/>
    </row>
    <row r="968" ht="15.75" customHeight="1">
      <c r="V968" s="45"/>
      <c r="W968" s="45"/>
      <c r="X968" s="45"/>
    </row>
    <row r="969" ht="15.75" customHeight="1">
      <c r="V969" s="45"/>
      <c r="W969" s="45"/>
      <c r="X969" s="45"/>
    </row>
    <row r="970" ht="15.75" customHeight="1">
      <c r="V970" s="45"/>
      <c r="W970" s="45"/>
      <c r="X970" s="45"/>
    </row>
    <row r="971" ht="15.75" customHeight="1">
      <c r="V971" s="45"/>
      <c r="W971" s="45"/>
      <c r="X971" s="45"/>
    </row>
    <row r="972" ht="15.75" customHeight="1">
      <c r="V972" s="45"/>
      <c r="W972" s="45"/>
      <c r="X972" s="45"/>
    </row>
    <row r="973" ht="15.75" customHeight="1">
      <c r="V973" s="45"/>
      <c r="W973" s="45"/>
      <c r="X973" s="45"/>
    </row>
    <row r="974" ht="15.75" customHeight="1">
      <c r="V974" s="45"/>
      <c r="W974" s="45"/>
      <c r="X974" s="45"/>
    </row>
    <row r="975" ht="15.75" customHeight="1">
      <c r="V975" s="45"/>
      <c r="W975" s="45"/>
      <c r="X975" s="45"/>
    </row>
    <row r="976" ht="15.75" customHeight="1">
      <c r="V976" s="45"/>
      <c r="W976" s="45"/>
      <c r="X976" s="45"/>
    </row>
    <row r="977" ht="15.75" customHeight="1">
      <c r="V977" s="45"/>
      <c r="W977" s="45"/>
      <c r="X977" s="45"/>
    </row>
    <row r="978" ht="15.75" customHeight="1">
      <c r="V978" s="45"/>
      <c r="W978" s="45"/>
      <c r="X978" s="45"/>
    </row>
    <row r="979" ht="15.75" customHeight="1">
      <c r="V979" s="45"/>
      <c r="W979" s="45"/>
      <c r="X979" s="45"/>
    </row>
    <row r="980" ht="15.75" customHeight="1">
      <c r="V980" s="45"/>
      <c r="W980" s="45"/>
      <c r="X980" s="45"/>
    </row>
    <row r="981" ht="15.75" customHeight="1">
      <c r="V981" s="45"/>
      <c r="W981" s="45"/>
      <c r="X981" s="45"/>
    </row>
    <row r="982" ht="15.75" customHeight="1">
      <c r="V982" s="45"/>
      <c r="W982" s="45"/>
      <c r="X982" s="45"/>
    </row>
    <row r="983" ht="15.75" customHeight="1">
      <c r="V983" s="45"/>
      <c r="W983" s="45"/>
      <c r="X983" s="45"/>
    </row>
    <row r="984" ht="15.75" customHeight="1">
      <c r="V984" s="45"/>
      <c r="W984" s="45"/>
      <c r="X984" s="45"/>
    </row>
    <row r="985" ht="15.75" customHeight="1">
      <c r="V985" s="45"/>
      <c r="W985" s="45"/>
      <c r="X985" s="45"/>
    </row>
    <row r="986" ht="15.75" customHeight="1">
      <c r="V986" s="45"/>
      <c r="W986" s="45"/>
      <c r="X986" s="45"/>
    </row>
    <row r="987" ht="15.75" customHeight="1">
      <c r="V987" s="45"/>
      <c r="W987" s="45"/>
      <c r="X987" s="45"/>
    </row>
    <row r="988" ht="15.75" customHeight="1">
      <c r="V988" s="45"/>
      <c r="W988" s="45"/>
      <c r="X988" s="45"/>
    </row>
    <row r="989" ht="15.75" customHeight="1">
      <c r="V989" s="45"/>
      <c r="W989" s="45"/>
      <c r="X989" s="45"/>
    </row>
    <row r="990" ht="15.75" customHeight="1">
      <c r="V990" s="45"/>
      <c r="W990" s="45"/>
      <c r="X990" s="45"/>
    </row>
    <row r="991" ht="15.75" customHeight="1">
      <c r="V991" s="45"/>
      <c r="W991" s="45"/>
      <c r="X991" s="45"/>
    </row>
    <row r="992" ht="15.75" customHeight="1">
      <c r="V992" s="45"/>
      <c r="W992" s="45"/>
      <c r="X992" s="45"/>
    </row>
    <row r="993" ht="15.75" customHeight="1">
      <c r="V993" s="45"/>
      <c r="W993" s="45"/>
      <c r="X993" s="45"/>
    </row>
    <row r="994" ht="15.75" customHeight="1">
      <c r="V994" s="45"/>
      <c r="W994" s="45"/>
      <c r="X994" s="45"/>
    </row>
    <row r="995" ht="15.75" customHeight="1">
      <c r="V995" s="45"/>
      <c r="W995" s="45"/>
      <c r="X995" s="45"/>
    </row>
    <row r="996" ht="15.75" customHeight="1">
      <c r="V996" s="45"/>
      <c r="W996" s="45"/>
      <c r="X996" s="45"/>
    </row>
    <row r="997" ht="15.75" customHeight="1">
      <c r="V997" s="45"/>
      <c r="W997" s="45"/>
      <c r="X997" s="45"/>
    </row>
    <row r="998" ht="15.75" customHeight="1">
      <c r="V998" s="45"/>
      <c r="W998" s="45"/>
      <c r="X998" s="45"/>
    </row>
    <row r="999" ht="15.75" customHeight="1">
      <c r="V999" s="45"/>
      <c r="W999" s="45"/>
      <c r="X999" s="45"/>
    </row>
    <row r="1000" ht="15.75" customHeight="1">
      <c r="V1000" s="45"/>
      <c r="W1000" s="45"/>
      <c r="X1000" s="45"/>
    </row>
    <row r="1001" ht="15.75" customHeight="1">
      <c r="V1001" s="45"/>
      <c r="W1001" s="45"/>
      <c r="X1001" s="45"/>
    </row>
  </sheetData>
  <mergeCells count="4">
    <mergeCell ref="J36:L36"/>
    <mergeCell ref="M36:O36"/>
    <mergeCell ref="P36:R36"/>
    <mergeCell ref="S36:U36"/>
  </mergeCells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989EB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3" width="17.5"/>
    <col customWidth="1" min="4" max="4" width="12.88"/>
    <col customWidth="1" min="5" max="9" width="17.5"/>
    <col customWidth="1" min="10" max="21" width="11.5"/>
    <col customWidth="1" min="22" max="24" width="28.88"/>
  </cols>
  <sheetData>
    <row r="1" ht="14.25" customHeight="1">
      <c r="A1" s="112" t="s">
        <v>74</v>
      </c>
      <c r="B1" s="112" t="s">
        <v>75</v>
      </c>
      <c r="C1" s="112" t="s">
        <v>76</v>
      </c>
      <c r="D1" s="112" t="s">
        <v>77</v>
      </c>
      <c r="E1" s="112" t="s">
        <v>78</v>
      </c>
      <c r="F1" s="112" t="s">
        <v>79</v>
      </c>
      <c r="G1" s="112" t="s">
        <v>80</v>
      </c>
      <c r="H1" s="112" t="s">
        <v>81</v>
      </c>
      <c r="I1" s="112" t="s">
        <v>82</v>
      </c>
      <c r="J1" s="113" t="s">
        <v>237</v>
      </c>
      <c r="K1" s="47" t="s">
        <v>238</v>
      </c>
      <c r="L1" s="47" t="s">
        <v>239</v>
      </c>
      <c r="M1" s="47" t="s">
        <v>240</v>
      </c>
      <c r="N1" s="47" t="s">
        <v>241</v>
      </c>
      <c r="O1" s="47" t="s">
        <v>242</v>
      </c>
      <c r="P1" s="47" t="s">
        <v>243</v>
      </c>
      <c r="Q1" s="47" t="s">
        <v>244</v>
      </c>
      <c r="R1" s="47" t="s">
        <v>245</v>
      </c>
      <c r="S1" s="47" t="s">
        <v>246</v>
      </c>
      <c r="T1" s="47" t="s">
        <v>247</v>
      </c>
      <c r="U1" s="47" t="s">
        <v>248</v>
      </c>
      <c r="V1" s="48" t="s">
        <v>249</v>
      </c>
      <c r="W1" s="48"/>
      <c r="X1" s="48"/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8" t="s">
        <v>163</v>
      </c>
      <c r="G2" s="36"/>
      <c r="H2" s="36" t="s">
        <v>164</v>
      </c>
      <c r="I2" s="36" t="s">
        <v>165</v>
      </c>
      <c r="J2" s="52" t="s">
        <v>166</v>
      </c>
      <c r="K2" s="52" t="s">
        <v>166</v>
      </c>
      <c r="L2" s="52" t="s">
        <v>166</v>
      </c>
      <c r="M2" s="54">
        <v>2.0</v>
      </c>
      <c r="N2" s="54">
        <v>5.0</v>
      </c>
      <c r="O2" s="54">
        <v>1.0</v>
      </c>
      <c r="P2" s="54">
        <v>3.0</v>
      </c>
      <c r="Q2" s="54">
        <v>5.0</v>
      </c>
      <c r="R2" s="54">
        <v>2.0</v>
      </c>
      <c r="S2" s="54">
        <v>3.0</v>
      </c>
      <c r="T2" s="54">
        <v>2.0</v>
      </c>
      <c r="U2" s="54">
        <v>3.0</v>
      </c>
      <c r="V2" s="40" t="s">
        <v>176</v>
      </c>
      <c r="W2" s="40"/>
      <c r="X2" s="40"/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52" t="s">
        <v>166</v>
      </c>
      <c r="K3" s="52" t="s">
        <v>166</v>
      </c>
      <c r="L3" s="52" t="s">
        <v>166</v>
      </c>
      <c r="M3" s="52" t="s">
        <v>166</v>
      </c>
      <c r="N3" s="52" t="s">
        <v>166</v>
      </c>
      <c r="O3" s="52" t="s">
        <v>166</v>
      </c>
      <c r="P3" s="52" t="s">
        <v>166</v>
      </c>
      <c r="Q3" s="52" t="s">
        <v>166</v>
      </c>
      <c r="R3" s="52" t="s">
        <v>166</v>
      </c>
      <c r="S3" s="52" t="s">
        <v>166</v>
      </c>
      <c r="T3" s="52" t="s">
        <v>166</v>
      </c>
      <c r="U3" s="52" t="s">
        <v>166</v>
      </c>
      <c r="V3" s="40"/>
      <c r="W3" s="40"/>
      <c r="X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52" t="s">
        <v>166</v>
      </c>
      <c r="K4" s="52" t="s">
        <v>166</v>
      </c>
      <c r="L4" s="52" t="s">
        <v>166</v>
      </c>
      <c r="M4" s="54">
        <v>5.0</v>
      </c>
      <c r="N4" s="54">
        <v>1.0</v>
      </c>
      <c r="O4" s="54">
        <v>1.0</v>
      </c>
      <c r="P4" s="54">
        <v>5.0</v>
      </c>
      <c r="Q4" s="54">
        <v>1.0</v>
      </c>
      <c r="R4" s="54">
        <v>1.0</v>
      </c>
      <c r="S4" s="54">
        <v>5.0</v>
      </c>
      <c r="T4" s="54">
        <v>1.0</v>
      </c>
      <c r="U4" s="54">
        <v>1.0</v>
      </c>
      <c r="V4" s="40" t="s">
        <v>184</v>
      </c>
      <c r="W4" s="40"/>
      <c r="X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52" t="s">
        <v>166</v>
      </c>
      <c r="K5" s="52" t="s">
        <v>166</v>
      </c>
      <c r="L5" s="52" t="s">
        <v>166</v>
      </c>
      <c r="M5" s="54">
        <v>3.0</v>
      </c>
      <c r="N5" s="54">
        <v>4.0</v>
      </c>
      <c r="O5" s="54">
        <v>4.0</v>
      </c>
      <c r="P5" s="54">
        <v>2.0</v>
      </c>
      <c r="Q5" s="54">
        <v>3.0</v>
      </c>
      <c r="R5" s="54">
        <v>3.0</v>
      </c>
      <c r="S5" s="54">
        <v>1.0</v>
      </c>
      <c r="T5" s="54">
        <v>1.0</v>
      </c>
      <c r="U5" s="54">
        <v>1.0</v>
      </c>
      <c r="V5" s="40"/>
      <c r="W5" s="40"/>
      <c r="X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54">
        <v>1.0</v>
      </c>
      <c r="K6" s="54">
        <v>1.0</v>
      </c>
      <c r="L6" s="54">
        <v>1.0</v>
      </c>
      <c r="M6" s="54">
        <v>2.0</v>
      </c>
      <c r="N6" s="54">
        <v>1.0</v>
      </c>
      <c r="O6" s="54">
        <v>1.0</v>
      </c>
      <c r="P6" s="54">
        <v>1.0</v>
      </c>
      <c r="Q6" s="54">
        <v>1.0</v>
      </c>
      <c r="R6" s="54">
        <v>1.0</v>
      </c>
      <c r="S6" s="54">
        <v>1.0</v>
      </c>
      <c r="T6" s="54">
        <v>1.0</v>
      </c>
      <c r="U6" s="54">
        <v>1.0</v>
      </c>
      <c r="V6" s="40" t="s">
        <v>190</v>
      </c>
      <c r="W6" s="40"/>
      <c r="X6" s="40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52" t="s">
        <v>166</v>
      </c>
      <c r="K7" s="52" t="s">
        <v>166</v>
      </c>
      <c r="L7" s="52" t="s">
        <v>166</v>
      </c>
      <c r="M7" s="54">
        <v>2.0</v>
      </c>
      <c r="N7" s="54">
        <v>2.0</v>
      </c>
      <c r="O7" s="54">
        <v>2.0</v>
      </c>
      <c r="P7" s="54">
        <v>3.0</v>
      </c>
      <c r="Q7" s="54">
        <v>2.0</v>
      </c>
      <c r="R7" s="54">
        <v>3.0</v>
      </c>
      <c r="S7" s="54">
        <v>4.0</v>
      </c>
      <c r="T7" s="54">
        <v>3.0</v>
      </c>
      <c r="U7" s="54">
        <v>4.0</v>
      </c>
      <c r="V7" s="40"/>
      <c r="W7" s="40"/>
      <c r="X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52" t="s">
        <v>166</v>
      </c>
      <c r="K8" s="52" t="s">
        <v>166</v>
      </c>
      <c r="L8" s="52" t="s">
        <v>166</v>
      </c>
      <c r="M8" s="54">
        <v>2.0</v>
      </c>
      <c r="N8" s="54">
        <v>2.0</v>
      </c>
      <c r="O8" s="54">
        <v>2.0</v>
      </c>
      <c r="P8" s="54">
        <v>2.0</v>
      </c>
      <c r="Q8" s="54">
        <v>3.0</v>
      </c>
      <c r="R8" s="54">
        <v>3.0</v>
      </c>
      <c r="S8" s="54">
        <v>3.0</v>
      </c>
      <c r="T8" s="54">
        <v>4.0</v>
      </c>
      <c r="U8" s="54">
        <v>4.0</v>
      </c>
      <c r="V8" s="40"/>
      <c r="W8" s="40"/>
      <c r="X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54">
        <v>2.0</v>
      </c>
      <c r="K9" s="54">
        <v>2.0</v>
      </c>
      <c r="L9" s="54">
        <v>1.0</v>
      </c>
      <c r="M9" s="54">
        <v>4.0</v>
      </c>
      <c r="N9" s="54">
        <v>4.0</v>
      </c>
      <c r="O9" s="54">
        <v>4.0</v>
      </c>
      <c r="P9" s="54">
        <v>3.0</v>
      </c>
      <c r="Q9" s="54">
        <v>4.0</v>
      </c>
      <c r="R9" s="54">
        <v>4.0</v>
      </c>
      <c r="S9" s="54">
        <v>4.0</v>
      </c>
      <c r="T9" s="54">
        <v>4.0</v>
      </c>
      <c r="U9" s="54">
        <v>5.0</v>
      </c>
      <c r="V9" s="40"/>
      <c r="W9" s="40"/>
      <c r="X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52" t="s">
        <v>166</v>
      </c>
      <c r="K10" s="52" t="s">
        <v>166</v>
      </c>
      <c r="L10" s="52" t="s">
        <v>166</v>
      </c>
      <c r="M10" s="54">
        <v>3.0</v>
      </c>
      <c r="N10" s="54">
        <v>4.0</v>
      </c>
      <c r="O10" s="54">
        <v>2.0</v>
      </c>
      <c r="P10" s="54">
        <v>4.0</v>
      </c>
      <c r="Q10" s="54">
        <v>3.0</v>
      </c>
      <c r="R10" s="54">
        <v>4.0</v>
      </c>
      <c r="S10" s="54">
        <v>3.0</v>
      </c>
      <c r="T10" s="54">
        <v>2.0</v>
      </c>
      <c r="U10" s="54">
        <v>5.0</v>
      </c>
      <c r="V10" s="40"/>
      <c r="W10" s="40"/>
      <c r="X10" s="40"/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52" t="s">
        <v>166</v>
      </c>
      <c r="K11" s="52" t="s">
        <v>166</v>
      </c>
      <c r="L11" s="52" t="s">
        <v>166</v>
      </c>
      <c r="M11" s="54">
        <v>2.0</v>
      </c>
      <c r="N11" s="54">
        <v>4.0</v>
      </c>
      <c r="O11" s="54">
        <v>3.0</v>
      </c>
      <c r="P11" s="54">
        <v>3.0</v>
      </c>
      <c r="Q11" s="54">
        <v>2.0</v>
      </c>
      <c r="R11" s="54">
        <v>5.0</v>
      </c>
      <c r="S11" s="54">
        <v>4.0</v>
      </c>
      <c r="T11" s="54">
        <v>5.0</v>
      </c>
      <c r="U11" s="54">
        <v>5.0</v>
      </c>
      <c r="V11" s="40"/>
      <c r="W11" s="40"/>
      <c r="X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52" t="s">
        <v>166</v>
      </c>
      <c r="K12" s="52" t="s">
        <v>166</v>
      </c>
      <c r="L12" s="52" t="s">
        <v>166</v>
      </c>
      <c r="M12" s="54">
        <v>4.0</v>
      </c>
      <c r="N12" s="54">
        <v>4.0</v>
      </c>
      <c r="O12" s="54">
        <v>3.0</v>
      </c>
      <c r="P12" s="54">
        <v>4.0</v>
      </c>
      <c r="Q12" s="54">
        <v>4.0</v>
      </c>
      <c r="R12" s="54">
        <v>3.0</v>
      </c>
      <c r="S12" s="54">
        <v>2.0</v>
      </c>
      <c r="T12" s="54">
        <v>2.0</v>
      </c>
      <c r="U12" s="54">
        <v>4.0</v>
      </c>
      <c r="V12" s="40"/>
      <c r="W12" s="40"/>
      <c r="X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52" t="s">
        <v>166</v>
      </c>
      <c r="K13" s="52" t="s">
        <v>166</v>
      </c>
      <c r="L13" s="52" t="s">
        <v>166</v>
      </c>
      <c r="M13" s="54">
        <v>3.0</v>
      </c>
      <c r="N13" s="54">
        <v>5.0</v>
      </c>
      <c r="O13" s="54">
        <v>3.0</v>
      </c>
      <c r="P13" s="54">
        <v>3.0</v>
      </c>
      <c r="Q13" s="54">
        <v>5.0</v>
      </c>
      <c r="R13" s="54">
        <v>3.0</v>
      </c>
      <c r="S13" s="54">
        <v>1.0</v>
      </c>
      <c r="T13" s="54">
        <v>1.0</v>
      </c>
      <c r="U13" s="54">
        <v>5.0</v>
      </c>
      <c r="V13" s="40"/>
      <c r="W13" s="40"/>
      <c r="X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52" t="s">
        <v>166</v>
      </c>
      <c r="K14" s="52" t="s">
        <v>166</v>
      </c>
      <c r="L14" s="52" t="s">
        <v>166</v>
      </c>
      <c r="M14" s="54">
        <v>4.0</v>
      </c>
      <c r="N14" s="54">
        <v>3.0</v>
      </c>
      <c r="O14" s="54">
        <v>2.0</v>
      </c>
      <c r="P14" s="54">
        <v>5.0</v>
      </c>
      <c r="Q14" s="54">
        <v>5.0</v>
      </c>
      <c r="R14" s="54">
        <v>4.0</v>
      </c>
      <c r="S14" s="54">
        <v>3.0</v>
      </c>
      <c r="T14" s="54">
        <v>1.0</v>
      </c>
      <c r="U14" s="54">
        <v>5.0</v>
      </c>
      <c r="V14" s="40"/>
      <c r="W14" s="40"/>
      <c r="X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52" t="s">
        <v>166</v>
      </c>
      <c r="K15" s="52" t="s">
        <v>166</v>
      </c>
      <c r="L15" s="52" t="s">
        <v>166</v>
      </c>
      <c r="M15" s="54">
        <v>5.0</v>
      </c>
      <c r="N15" s="54">
        <v>3.0</v>
      </c>
      <c r="O15" s="54">
        <v>4.0</v>
      </c>
      <c r="P15" s="54">
        <v>3.0</v>
      </c>
      <c r="Q15" s="54">
        <v>2.0</v>
      </c>
      <c r="R15" s="54">
        <v>2.0</v>
      </c>
      <c r="S15" s="54">
        <v>1.0</v>
      </c>
      <c r="T15" s="54">
        <v>5.0</v>
      </c>
      <c r="U15" s="54">
        <v>5.0</v>
      </c>
      <c r="V15" s="40"/>
      <c r="W15" s="40"/>
      <c r="X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52" t="s">
        <v>166</v>
      </c>
      <c r="K16" s="52" t="s">
        <v>166</v>
      </c>
      <c r="L16" s="52" t="s">
        <v>166</v>
      </c>
      <c r="M16" s="54">
        <v>3.0</v>
      </c>
      <c r="N16" s="54">
        <v>3.0</v>
      </c>
      <c r="O16" s="54">
        <v>3.0</v>
      </c>
      <c r="P16" s="54">
        <v>3.0</v>
      </c>
      <c r="Q16" s="54">
        <v>3.0</v>
      </c>
      <c r="R16" s="54">
        <v>4.0</v>
      </c>
      <c r="S16" s="54">
        <v>2.0</v>
      </c>
      <c r="T16" s="54">
        <v>2.0</v>
      </c>
      <c r="U16" s="54">
        <v>2.0</v>
      </c>
      <c r="V16" s="40" t="s">
        <v>210</v>
      </c>
      <c r="W16" s="40"/>
      <c r="X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52" t="s">
        <v>166</v>
      </c>
      <c r="K17" s="52" t="s">
        <v>166</v>
      </c>
      <c r="L17" s="52" t="s">
        <v>166</v>
      </c>
      <c r="M17" s="54">
        <v>2.0</v>
      </c>
      <c r="N17" s="54">
        <v>3.0</v>
      </c>
      <c r="O17" s="54">
        <v>1.0</v>
      </c>
      <c r="P17" s="54">
        <v>3.0</v>
      </c>
      <c r="Q17" s="54">
        <v>5.0</v>
      </c>
      <c r="R17" s="54">
        <v>3.0</v>
      </c>
      <c r="S17" s="54">
        <v>3.0</v>
      </c>
      <c r="T17" s="54">
        <v>5.0</v>
      </c>
      <c r="U17" s="54">
        <v>3.0</v>
      </c>
      <c r="V17" s="40" t="s">
        <v>217</v>
      </c>
      <c r="W17" s="40"/>
      <c r="X17" s="40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52" t="s">
        <v>166</v>
      </c>
      <c r="K18" s="52" t="s">
        <v>166</v>
      </c>
      <c r="L18" s="52" t="s">
        <v>166</v>
      </c>
      <c r="M18" s="54">
        <v>3.0</v>
      </c>
      <c r="N18" s="54">
        <v>5.0</v>
      </c>
      <c r="O18" s="54">
        <v>2.0</v>
      </c>
      <c r="P18" s="54">
        <v>2.0</v>
      </c>
      <c r="Q18" s="54">
        <v>5.0</v>
      </c>
      <c r="R18" s="54">
        <v>3.0</v>
      </c>
      <c r="S18" s="54">
        <v>1.0</v>
      </c>
      <c r="T18" s="54">
        <v>1.0</v>
      </c>
      <c r="U18" s="54">
        <v>5.0</v>
      </c>
      <c r="V18" s="40" t="s">
        <v>222</v>
      </c>
      <c r="W18" s="40"/>
      <c r="X18" s="40"/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52" t="s">
        <v>166</v>
      </c>
      <c r="K19" s="52" t="s">
        <v>166</v>
      </c>
      <c r="L19" s="52" t="s">
        <v>166</v>
      </c>
      <c r="M19" s="54">
        <v>5.0</v>
      </c>
      <c r="N19" s="54">
        <v>5.0</v>
      </c>
      <c r="O19" s="54">
        <v>5.0</v>
      </c>
      <c r="P19" s="54">
        <v>4.0</v>
      </c>
      <c r="Q19" s="54">
        <v>5.0</v>
      </c>
      <c r="R19" s="54">
        <v>5.0</v>
      </c>
      <c r="S19" s="54">
        <v>2.0</v>
      </c>
      <c r="T19" s="54">
        <v>2.0</v>
      </c>
      <c r="U19" s="54">
        <v>5.0</v>
      </c>
      <c r="V19" s="40"/>
      <c r="W19" s="40"/>
      <c r="X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52" t="s">
        <v>166</v>
      </c>
      <c r="K20" s="52" t="s">
        <v>166</v>
      </c>
      <c r="L20" s="54">
        <v>1.0</v>
      </c>
      <c r="M20" s="54">
        <v>3.0</v>
      </c>
      <c r="N20" s="54">
        <v>4.0</v>
      </c>
      <c r="O20" s="54">
        <v>2.0</v>
      </c>
      <c r="P20" s="54">
        <v>3.0</v>
      </c>
      <c r="Q20" s="54">
        <v>4.0</v>
      </c>
      <c r="R20" s="54">
        <v>2.0</v>
      </c>
      <c r="S20" s="54">
        <v>1.0</v>
      </c>
      <c r="T20" s="54">
        <v>1.0</v>
      </c>
      <c r="U20" s="54">
        <v>4.0</v>
      </c>
      <c r="V20" s="40"/>
      <c r="W20" s="40"/>
      <c r="X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52" t="s">
        <v>166</v>
      </c>
      <c r="K21" s="52" t="s">
        <v>166</v>
      </c>
      <c r="L21" s="52" t="s">
        <v>166</v>
      </c>
      <c r="M21" s="54">
        <v>2.0</v>
      </c>
      <c r="N21" s="54">
        <v>3.0</v>
      </c>
      <c r="O21" s="54">
        <v>4.0</v>
      </c>
      <c r="P21" s="54">
        <v>2.0</v>
      </c>
      <c r="Q21" s="54">
        <v>3.0</v>
      </c>
      <c r="R21" s="54">
        <v>4.0</v>
      </c>
      <c r="S21" s="54">
        <v>2.0</v>
      </c>
      <c r="T21" s="54">
        <v>2.0</v>
      </c>
      <c r="U21" s="54">
        <v>4.0</v>
      </c>
      <c r="V21" s="40"/>
      <c r="W21" s="40"/>
      <c r="X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54">
        <v>1.0</v>
      </c>
      <c r="K22" s="54">
        <v>1.0</v>
      </c>
      <c r="L22" s="54">
        <v>1.0</v>
      </c>
      <c r="M22" s="54">
        <v>4.0</v>
      </c>
      <c r="N22" s="54">
        <v>5.0</v>
      </c>
      <c r="O22" s="54">
        <v>5.0</v>
      </c>
      <c r="P22" s="54">
        <v>4.0</v>
      </c>
      <c r="Q22" s="54">
        <v>5.0</v>
      </c>
      <c r="R22" s="54">
        <v>5.0</v>
      </c>
      <c r="S22" s="54">
        <v>3.0</v>
      </c>
      <c r="T22" s="54">
        <v>2.0</v>
      </c>
      <c r="U22" s="54">
        <v>5.0</v>
      </c>
      <c r="V22" s="40"/>
      <c r="W22" s="40"/>
      <c r="X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54">
        <v>1.0</v>
      </c>
      <c r="K23" s="54">
        <v>1.0</v>
      </c>
      <c r="L23" s="54">
        <v>1.0</v>
      </c>
      <c r="M23" s="54">
        <v>4.0</v>
      </c>
      <c r="N23" s="54">
        <v>3.0</v>
      </c>
      <c r="O23" s="54">
        <v>3.0</v>
      </c>
      <c r="P23" s="54">
        <v>4.0</v>
      </c>
      <c r="Q23" s="54">
        <v>4.0</v>
      </c>
      <c r="R23" s="54">
        <v>4.0</v>
      </c>
      <c r="S23" s="54">
        <v>2.0</v>
      </c>
      <c r="T23" s="54">
        <v>5.0</v>
      </c>
      <c r="U23" s="54">
        <v>5.0</v>
      </c>
      <c r="V23" s="40"/>
      <c r="W23" s="40"/>
      <c r="X23" s="40"/>
    </row>
    <row r="24" ht="15.75" customHeight="1">
      <c r="A24" s="57"/>
      <c r="B24" s="58"/>
      <c r="C24" s="58"/>
      <c r="D24" s="58"/>
      <c r="E24" s="59"/>
      <c r="F24" s="59"/>
      <c r="G24" s="58"/>
      <c r="H24" s="58"/>
      <c r="I24" s="60" t="s">
        <v>250</v>
      </c>
      <c r="J24" s="61">
        <f t="shared" ref="J24:U24" si="1">AVERAGE(J2:J23)</f>
        <v>1.25</v>
      </c>
      <c r="K24" s="61">
        <f t="shared" si="1"/>
        <v>1.25</v>
      </c>
      <c r="L24" s="61">
        <f t="shared" si="1"/>
        <v>1</v>
      </c>
      <c r="M24" s="61">
        <f t="shared" si="1"/>
        <v>3.19047619</v>
      </c>
      <c r="N24" s="61">
        <f t="shared" si="1"/>
        <v>3.476190476</v>
      </c>
      <c r="O24" s="61">
        <f t="shared" si="1"/>
        <v>2.714285714</v>
      </c>
      <c r="P24" s="61">
        <f t="shared" si="1"/>
        <v>3.142857143</v>
      </c>
      <c r="Q24" s="61">
        <f t="shared" si="1"/>
        <v>3.523809524</v>
      </c>
      <c r="R24" s="61">
        <f t="shared" si="1"/>
        <v>3.238095238</v>
      </c>
      <c r="S24" s="61">
        <f t="shared" si="1"/>
        <v>2.428571429</v>
      </c>
      <c r="T24" s="61">
        <f t="shared" si="1"/>
        <v>2.476190476</v>
      </c>
      <c r="U24" s="61">
        <f t="shared" si="1"/>
        <v>3.857142857</v>
      </c>
      <c r="V24" s="63"/>
      <c r="W24" s="63"/>
      <c r="X24" s="63"/>
    </row>
    <row r="25" ht="15.75" customHeight="1">
      <c r="A25" s="57"/>
      <c r="B25" s="58"/>
      <c r="C25" s="58"/>
      <c r="D25" s="58"/>
      <c r="E25" s="59"/>
      <c r="F25" s="59"/>
      <c r="G25" s="58"/>
      <c r="H25" s="58"/>
      <c r="I25" s="64" t="s">
        <v>251</v>
      </c>
      <c r="J25" s="65">
        <f t="shared" ref="J25:U25" si="2">_xlfn.STDEV.S(J2:J23)</f>
        <v>0.5</v>
      </c>
      <c r="K25" s="65">
        <f t="shared" si="2"/>
        <v>0.5</v>
      </c>
      <c r="L25" s="65">
        <f t="shared" si="2"/>
        <v>0</v>
      </c>
      <c r="M25" s="65">
        <f t="shared" si="2"/>
        <v>1.077916862</v>
      </c>
      <c r="N25" s="65">
        <f t="shared" si="2"/>
        <v>1.249761882</v>
      </c>
      <c r="O25" s="65">
        <f t="shared" si="2"/>
        <v>1.27054544</v>
      </c>
      <c r="P25" s="65">
        <f t="shared" si="2"/>
        <v>1.014185106</v>
      </c>
      <c r="Q25" s="65">
        <f t="shared" si="2"/>
        <v>1.364516311</v>
      </c>
      <c r="R25" s="65">
        <f t="shared" si="2"/>
        <v>1.179184545</v>
      </c>
      <c r="S25" s="65">
        <f t="shared" si="2"/>
        <v>1.207121724</v>
      </c>
      <c r="T25" s="65">
        <f t="shared" si="2"/>
        <v>1.536848972</v>
      </c>
      <c r="U25" s="65">
        <f t="shared" si="2"/>
        <v>1.458962449</v>
      </c>
      <c r="V25" s="63"/>
      <c r="W25" s="63"/>
      <c r="X25" s="63"/>
    </row>
    <row r="26" ht="15.75" customHeight="1">
      <c r="A26" s="57"/>
      <c r="B26" s="58"/>
      <c r="C26" s="58"/>
      <c r="D26" s="58"/>
      <c r="E26" s="59"/>
      <c r="F26" s="59"/>
      <c r="G26" s="58"/>
      <c r="H26" s="58"/>
      <c r="I26" s="67"/>
      <c r="K26" s="69" t="s">
        <v>83</v>
      </c>
      <c r="L26" s="69" t="s">
        <v>84</v>
      </c>
      <c r="M26" s="69" t="s">
        <v>85</v>
      </c>
      <c r="N26" s="69" t="s">
        <v>86</v>
      </c>
      <c r="P26" s="69"/>
      <c r="Q26" s="69"/>
      <c r="R26" s="69"/>
      <c r="S26" s="69"/>
      <c r="U26" s="69"/>
      <c r="V26" s="69"/>
      <c r="W26" s="69"/>
      <c r="X26" s="69"/>
    </row>
    <row r="27" ht="15.75" customHeight="1">
      <c r="A27" s="57"/>
      <c r="B27" s="58"/>
      <c r="C27" s="58"/>
      <c r="D27" s="58"/>
      <c r="E27" s="59"/>
      <c r="F27" s="59"/>
      <c r="G27" s="58"/>
      <c r="H27" s="58"/>
      <c r="I27" s="72" t="s">
        <v>252</v>
      </c>
      <c r="J27" s="28" t="s">
        <v>253</v>
      </c>
      <c r="K27" s="73">
        <f>J24</f>
        <v>1.25</v>
      </c>
      <c r="L27" s="73">
        <f>M24</f>
        <v>3.19047619</v>
      </c>
      <c r="M27" s="73">
        <f>P24</f>
        <v>3.142857143</v>
      </c>
      <c r="N27" s="73">
        <f>S24</f>
        <v>2.428571429</v>
      </c>
      <c r="O27" s="28" t="s">
        <v>14</v>
      </c>
      <c r="P27" s="73">
        <f>K24</f>
        <v>1.25</v>
      </c>
      <c r="Q27" s="73">
        <f>N24</f>
        <v>3.476190476</v>
      </c>
      <c r="R27" s="73">
        <f>Q24</f>
        <v>3.523809524</v>
      </c>
      <c r="S27" s="73">
        <f>T24</f>
        <v>2.476190476</v>
      </c>
      <c r="T27" s="28" t="s">
        <v>19</v>
      </c>
      <c r="U27" s="73">
        <f>L24</f>
        <v>1</v>
      </c>
      <c r="V27" s="76">
        <f>O24</f>
        <v>2.714285714</v>
      </c>
      <c r="W27" s="76">
        <f>R24</f>
        <v>3.238095238</v>
      </c>
      <c r="X27" s="76">
        <f>U24</f>
        <v>3.857142857</v>
      </c>
    </row>
    <row r="28" ht="15.75" customHeight="1">
      <c r="I28" s="119"/>
      <c r="J28" s="120" t="s">
        <v>237</v>
      </c>
      <c r="K28" s="120" t="s">
        <v>238</v>
      </c>
      <c r="L28" s="120" t="s">
        <v>239</v>
      </c>
      <c r="M28" s="120" t="s">
        <v>240</v>
      </c>
      <c r="N28" s="120" t="s">
        <v>241</v>
      </c>
      <c r="O28" s="120" t="s">
        <v>242</v>
      </c>
      <c r="P28" s="120" t="s">
        <v>243</v>
      </c>
      <c r="Q28" s="120" t="s">
        <v>244</v>
      </c>
      <c r="R28" s="120" t="s">
        <v>245</v>
      </c>
      <c r="S28" s="120" t="s">
        <v>246</v>
      </c>
      <c r="T28" s="120" t="s">
        <v>247</v>
      </c>
      <c r="U28" s="120" t="s">
        <v>248</v>
      </c>
      <c r="V28" s="45"/>
      <c r="W28" s="45"/>
      <c r="X28" s="45"/>
    </row>
    <row r="29" ht="15.75" customHeight="1">
      <c r="I29" s="81" t="s">
        <v>254</v>
      </c>
      <c r="J29" s="83">
        <f t="shared" ref="J29:U29" si="3">MIN(J3:J24)</f>
        <v>1</v>
      </c>
      <c r="K29" s="83">
        <f t="shared" si="3"/>
        <v>1</v>
      </c>
      <c r="L29" s="83">
        <f t="shared" si="3"/>
        <v>1</v>
      </c>
      <c r="M29" s="83">
        <f t="shared" si="3"/>
        <v>2</v>
      </c>
      <c r="N29" s="83">
        <f t="shared" si="3"/>
        <v>1</v>
      </c>
      <c r="O29" s="83">
        <f t="shared" si="3"/>
        <v>1</v>
      </c>
      <c r="P29" s="83">
        <f t="shared" si="3"/>
        <v>1</v>
      </c>
      <c r="Q29" s="83">
        <f t="shared" si="3"/>
        <v>1</v>
      </c>
      <c r="R29" s="83">
        <f t="shared" si="3"/>
        <v>1</v>
      </c>
      <c r="S29" s="83">
        <f t="shared" si="3"/>
        <v>1</v>
      </c>
      <c r="T29" s="83">
        <f t="shared" si="3"/>
        <v>1</v>
      </c>
      <c r="U29" s="83">
        <f t="shared" si="3"/>
        <v>1</v>
      </c>
      <c r="V29" s="45"/>
      <c r="W29" s="45"/>
      <c r="X29" s="45"/>
    </row>
    <row r="30" ht="15.75" customHeight="1">
      <c r="I30" s="81" t="s">
        <v>255</v>
      </c>
      <c r="J30" s="84">
        <f t="shared" ref="J30:U30" si="4">QUARTILE(J3:J24,1)</f>
        <v>1</v>
      </c>
      <c r="K30" s="84">
        <f t="shared" si="4"/>
        <v>1</v>
      </c>
      <c r="L30" s="84">
        <f t="shared" si="4"/>
        <v>1</v>
      </c>
      <c r="M30" s="84">
        <f t="shared" si="4"/>
        <v>2</v>
      </c>
      <c r="N30" s="84">
        <f t="shared" si="4"/>
        <v>3</v>
      </c>
      <c r="O30" s="84">
        <f t="shared" si="4"/>
        <v>2</v>
      </c>
      <c r="P30" s="84">
        <f t="shared" si="4"/>
        <v>3</v>
      </c>
      <c r="Q30" s="84">
        <f t="shared" si="4"/>
        <v>3</v>
      </c>
      <c r="R30" s="84">
        <f t="shared" si="4"/>
        <v>3</v>
      </c>
      <c r="S30" s="84">
        <f t="shared" si="4"/>
        <v>1</v>
      </c>
      <c r="T30" s="84">
        <f t="shared" si="4"/>
        <v>1</v>
      </c>
      <c r="U30" s="84">
        <f t="shared" si="4"/>
        <v>3.857142857</v>
      </c>
      <c r="V30" s="45"/>
      <c r="W30" s="45"/>
      <c r="X30" s="45"/>
    </row>
    <row r="31" ht="15.75" customHeight="1">
      <c r="I31" s="81" t="s">
        <v>256</v>
      </c>
      <c r="J31" s="85">
        <f t="shared" ref="J31:U31" si="5">MEDIAN(J3:J24)</f>
        <v>1</v>
      </c>
      <c r="K31" s="85">
        <f t="shared" si="5"/>
        <v>1</v>
      </c>
      <c r="L31" s="85">
        <f t="shared" si="5"/>
        <v>1</v>
      </c>
      <c r="M31" s="85">
        <f t="shared" si="5"/>
        <v>3</v>
      </c>
      <c r="N31" s="85">
        <f t="shared" si="5"/>
        <v>3.476190476</v>
      </c>
      <c r="O31" s="85">
        <f t="shared" si="5"/>
        <v>3</v>
      </c>
      <c r="P31" s="85">
        <f t="shared" si="5"/>
        <v>3</v>
      </c>
      <c r="Q31" s="85">
        <f t="shared" si="5"/>
        <v>3.523809524</v>
      </c>
      <c r="R31" s="85">
        <f t="shared" si="5"/>
        <v>3</v>
      </c>
      <c r="S31" s="85">
        <f t="shared" si="5"/>
        <v>2</v>
      </c>
      <c r="T31" s="85">
        <f t="shared" si="5"/>
        <v>2</v>
      </c>
      <c r="U31" s="85">
        <f t="shared" si="5"/>
        <v>4</v>
      </c>
      <c r="V31" s="45"/>
      <c r="W31" s="45"/>
      <c r="X31" s="45"/>
    </row>
    <row r="32" ht="15.75" customHeight="1">
      <c r="I32" s="81" t="s">
        <v>257</v>
      </c>
      <c r="J32" s="84">
        <f t="shared" ref="J32:U32" si="6">QUARTILE(J3:J24,3)</f>
        <v>1.25</v>
      </c>
      <c r="K32" s="84">
        <f t="shared" si="6"/>
        <v>1.25</v>
      </c>
      <c r="L32" s="84">
        <f t="shared" si="6"/>
        <v>1</v>
      </c>
      <c r="M32" s="84">
        <f t="shared" si="6"/>
        <v>4</v>
      </c>
      <c r="N32" s="84">
        <f t="shared" si="6"/>
        <v>4</v>
      </c>
      <c r="O32" s="84">
        <f t="shared" si="6"/>
        <v>4</v>
      </c>
      <c r="P32" s="84">
        <f t="shared" si="6"/>
        <v>4</v>
      </c>
      <c r="Q32" s="84">
        <f t="shared" si="6"/>
        <v>5</v>
      </c>
      <c r="R32" s="84">
        <f t="shared" si="6"/>
        <v>4</v>
      </c>
      <c r="S32" s="84">
        <f t="shared" si="6"/>
        <v>3</v>
      </c>
      <c r="T32" s="84">
        <f t="shared" si="6"/>
        <v>4</v>
      </c>
      <c r="U32" s="84">
        <f t="shared" si="6"/>
        <v>5</v>
      </c>
      <c r="V32" s="45"/>
      <c r="W32" s="45"/>
      <c r="X32" s="45"/>
    </row>
    <row r="33" ht="15.75" customHeight="1">
      <c r="I33" s="81" t="s">
        <v>258</v>
      </c>
      <c r="J33" s="83">
        <f t="shared" ref="J33:U33" si="7">MAX(J3:J24)</f>
        <v>2</v>
      </c>
      <c r="K33" s="83">
        <f t="shared" si="7"/>
        <v>2</v>
      </c>
      <c r="L33" s="83">
        <f t="shared" si="7"/>
        <v>1</v>
      </c>
      <c r="M33" s="83">
        <f t="shared" si="7"/>
        <v>5</v>
      </c>
      <c r="N33" s="83">
        <f t="shared" si="7"/>
        <v>5</v>
      </c>
      <c r="O33" s="83">
        <f t="shared" si="7"/>
        <v>5</v>
      </c>
      <c r="P33" s="83">
        <f t="shared" si="7"/>
        <v>5</v>
      </c>
      <c r="Q33" s="83">
        <f t="shared" si="7"/>
        <v>5</v>
      </c>
      <c r="R33" s="83">
        <f t="shared" si="7"/>
        <v>5</v>
      </c>
      <c r="S33" s="83">
        <f t="shared" si="7"/>
        <v>5</v>
      </c>
      <c r="T33" s="83">
        <f t="shared" si="7"/>
        <v>5</v>
      </c>
      <c r="U33" s="83">
        <f t="shared" si="7"/>
        <v>5</v>
      </c>
      <c r="V33" s="45"/>
      <c r="W33" s="45"/>
      <c r="X33" s="45"/>
    </row>
    <row r="34" ht="15.75" customHeight="1">
      <c r="V34" s="45"/>
      <c r="W34" s="45"/>
      <c r="X34" s="45"/>
    </row>
    <row r="35" ht="15.75" customHeight="1">
      <c r="V35" s="45"/>
      <c r="W35" s="45"/>
      <c r="X35" s="45"/>
    </row>
    <row r="36" ht="15.75" customHeight="1">
      <c r="I36" s="41"/>
      <c r="J36" s="86" t="s">
        <v>83</v>
      </c>
      <c r="M36" s="88" t="s">
        <v>84</v>
      </c>
      <c r="P36" s="88" t="s">
        <v>85</v>
      </c>
      <c r="S36" s="88" t="s">
        <v>86</v>
      </c>
      <c r="V36" s="45"/>
      <c r="W36" s="45"/>
      <c r="X36" s="45"/>
    </row>
    <row r="37" ht="15.75" customHeight="1">
      <c r="I37" s="89" t="s">
        <v>259</v>
      </c>
      <c r="J37" s="90" t="s">
        <v>260</v>
      </c>
      <c r="K37" s="90" t="s">
        <v>261</v>
      </c>
      <c r="L37" s="90" t="s">
        <v>262</v>
      </c>
      <c r="M37" s="90" t="s">
        <v>263</v>
      </c>
      <c r="N37" s="90" t="s">
        <v>264</v>
      </c>
      <c r="O37" s="90" t="s">
        <v>265</v>
      </c>
      <c r="P37" s="90" t="s">
        <v>266</v>
      </c>
      <c r="Q37" s="90" t="s">
        <v>267</v>
      </c>
      <c r="R37" s="90" t="s">
        <v>268</v>
      </c>
      <c r="S37" s="90" t="s">
        <v>269</v>
      </c>
      <c r="T37" s="90" t="s">
        <v>270</v>
      </c>
      <c r="U37" s="90" t="s">
        <v>271</v>
      </c>
      <c r="V37" s="45"/>
      <c r="W37" s="45"/>
      <c r="X37" s="45"/>
    </row>
    <row r="38" ht="15.75" customHeight="1">
      <c r="I38" s="92" t="s">
        <v>166</v>
      </c>
      <c r="J38" s="122">
        <f>COUNTIF(J2:J23,I38)</f>
        <v>18</v>
      </c>
      <c r="K38" s="122">
        <f t="shared" ref="K38:U38" si="8">COUNTIF(K2:K23,"Not applicable")</f>
        <v>18</v>
      </c>
      <c r="L38" s="122">
        <f t="shared" si="8"/>
        <v>17</v>
      </c>
      <c r="M38" s="34">
        <f t="shared" si="8"/>
        <v>1</v>
      </c>
      <c r="N38" s="34">
        <f t="shared" si="8"/>
        <v>1</v>
      </c>
      <c r="O38" s="34">
        <f t="shared" si="8"/>
        <v>1</v>
      </c>
      <c r="P38" s="34">
        <f t="shared" si="8"/>
        <v>1</v>
      </c>
      <c r="Q38" s="34">
        <f t="shared" si="8"/>
        <v>1</v>
      </c>
      <c r="R38" s="34">
        <f t="shared" si="8"/>
        <v>1</v>
      </c>
      <c r="S38" s="34">
        <f t="shared" si="8"/>
        <v>1</v>
      </c>
      <c r="T38" s="34">
        <f t="shared" si="8"/>
        <v>1</v>
      </c>
      <c r="U38" s="34">
        <f t="shared" si="8"/>
        <v>1</v>
      </c>
      <c r="V38" s="45"/>
      <c r="W38" s="45"/>
      <c r="X38" s="45"/>
    </row>
    <row r="39" ht="15.75" customHeight="1">
      <c r="I39" s="95">
        <v>1.0</v>
      </c>
      <c r="J39" s="34">
        <f t="shared" ref="J39:U39" si="9">COUNTIF(J2:J23,"1")</f>
        <v>3</v>
      </c>
      <c r="K39" s="34">
        <f t="shared" si="9"/>
        <v>3</v>
      </c>
      <c r="L39" s="34">
        <f t="shared" si="9"/>
        <v>5</v>
      </c>
      <c r="M39" s="34">
        <f t="shared" si="9"/>
        <v>0</v>
      </c>
      <c r="N39" s="34">
        <f t="shared" si="9"/>
        <v>2</v>
      </c>
      <c r="O39" s="34">
        <f t="shared" si="9"/>
        <v>4</v>
      </c>
      <c r="P39" s="34">
        <f t="shared" si="9"/>
        <v>1</v>
      </c>
      <c r="Q39" s="34">
        <f t="shared" si="9"/>
        <v>2</v>
      </c>
      <c r="R39" s="34">
        <f t="shared" si="9"/>
        <v>2</v>
      </c>
      <c r="S39" s="122">
        <f t="shared" si="9"/>
        <v>6</v>
      </c>
      <c r="T39" s="122">
        <f t="shared" si="9"/>
        <v>7</v>
      </c>
      <c r="U39" s="34">
        <f t="shared" si="9"/>
        <v>3</v>
      </c>
      <c r="V39" s="45"/>
      <c r="W39" s="45"/>
      <c r="X39" s="45"/>
    </row>
    <row r="40" ht="15.75" customHeight="1">
      <c r="I40" s="95">
        <v>2.0</v>
      </c>
      <c r="J40" s="34">
        <f t="shared" ref="J40:U40" si="10">COUNTIF(J2:J23,"2")</f>
        <v>1</v>
      </c>
      <c r="K40" s="34">
        <f t="shared" si="10"/>
        <v>1</v>
      </c>
      <c r="L40" s="34">
        <f t="shared" si="10"/>
        <v>0</v>
      </c>
      <c r="M40" s="122">
        <f t="shared" si="10"/>
        <v>7</v>
      </c>
      <c r="N40" s="34">
        <f t="shared" si="10"/>
        <v>2</v>
      </c>
      <c r="O40" s="122">
        <f t="shared" si="10"/>
        <v>6</v>
      </c>
      <c r="P40" s="34">
        <f t="shared" si="10"/>
        <v>4</v>
      </c>
      <c r="Q40" s="34">
        <f t="shared" si="10"/>
        <v>3</v>
      </c>
      <c r="R40" s="34">
        <f t="shared" si="10"/>
        <v>3</v>
      </c>
      <c r="S40" s="34">
        <f t="shared" si="10"/>
        <v>5</v>
      </c>
      <c r="T40" s="122">
        <f t="shared" si="10"/>
        <v>7</v>
      </c>
      <c r="U40" s="34">
        <f t="shared" si="10"/>
        <v>1</v>
      </c>
      <c r="V40" s="45"/>
      <c r="W40" s="45"/>
      <c r="X40" s="45"/>
    </row>
    <row r="41" ht="15.75" customHeight="1">
      <c r="I41" s="95">
        <v>3.0</v>
      </c>
      <c r="J41" s="34">
        <f t="shared" ref="J41:U41" si="11">COUNTIF(J2:J23,"3")</f>
        <v>0</v>
      </c>
      <c r="K41" s="34">
        <f t="shared" si="11"/>
        <v>0</v>
      </c>
      <c r="L41" s="34">
        <f t="shared" si="11"/>
        <v>0</v>
      </c>
      <c r="M41" s="34">
        <f t="shared" si="11"/>
        <v>6</v>
      </c>
      <c r="N41" s="122">
        <f t="shared" si="11"/>
        <v>6</v>
      </c>
      <c r="O41" s="34">
        <f t="shared" si="11"/>
        <v>5</v>
      </c>
      <c r="P41" s="122">
        <f t="shared" si="11"/>
        <v>9</v>
      </c>
      <c r="Q41" s="34">
        <f t="shared" si="11"/>
        <v>5</v>
      </c>
      <c r="R41" s="122">
        <f t="shared" si="11"/>
        <v>7</v>
      </c>
      <c r="S41" s="122">
        <f t="shared" si="11"/>
        <v>6</v>
      </c>
      <c r="T41" s="34">
        <f t="shared" si="11"/>
        <v>1</v>
      </c>
      <c r="U41" s="34">
        <f t="shared" si="11"/>
        <v>2</v>
      </c>
      <c r="V41" s="45"/>
      <c r="W41" s="45"/>
      <c r="X41" s="45"/>
    </row>
    <row r="42" ht="15.75" customHeight="1">
      <c r="I42" s="95">
        <v>4.0</v>
      </c>
      <c r="J42" s="34">
        <f t="shared" ref="J42:U42" si="12">COUNTIF(J2:J23,"4")</f>
        <v>0</v>
      </c>
      <c r="K42" s="34">
        <f t="shared" si="12"/>
        <v>0</v>
      </c>
      <c r="L42" s="34">
        <f t="shared" si="12"/>
        <v>0</v>
      </c>
      <c r="M42" s="34">
        <f t="shared" si="12"/>
        <v>5</v>
      </c>
      <c r="N42" s="122">
        <f t="shared" si="12"/>
        <v>6</v>
      </c>
      <c r="O42" s="34">
        <f t="shared" si="12"/>
        <v>4</v>
      </c>
      <c r="P42" s="34">
        <f t="shared" si="12"/>
        <v>5</v>
      </c>
      <c r="Q42" s="34">
        <f t="shared" si="12"/>
        <v>4</v>
      </c>
      <c r="R42" s="34">
        <f t="shared" si="12"/>
        <v>6</v>
      </c>
      <c r="S42" s="34">
        <f t="shared" si="12"/>
        <v>3</v>
      </c>
      <c r="T42" s="34">
        <f t="shared" si="12"/>
        <v>2</v>
      </c>
      <c r="U42" s="34">
        <f t="shared" si="12"/>
        <v>5</v>
      </c>
      <c r="V42" s="45"/>
      <c r="W42" s="45"/>
      <c r="X42" s="45"/>
    </row>
    <row r="43" ht="15.75" customHeight="1">
      <c r="I43" s="95">
        <v>5.0</v>
      </c>
      <c r="J43" s="34">
        <f t="shared" ref="J43:U43" si="13">COUNTIF(J2:J23,"5")</f>
        <v>0</v>
      </c>
      <c r="K43" s="34">
        <f t="shared" si="13"/>
        <v>0</v>
      </c>
      <c r="L43" s="34">
        <f t="shared" si="13"/>
        <v>0</v>
      </c>
      <c r="M43" s="34">
        <f t="shared" si="13"/>
        <v>3</v>
      </c>
      <c r="N43" s="34">
        <f t="shared" si="13"/>
        <v>5</v>
      </c>
      <c r="O43" s="34">
        <f t="shared" si="13"/>
        <v>2</v>
      </c>
      <c r="P43" s="34">
        <f t="shared" si="13"/>
        <v>2</v>
      </c>
      <c r="Q43" s="122">
        <f t="shared" si="13"/>
        <v>7</v>
      </c>
      <c r="R43" s="34">
        <f t="shared" si="13"/>
        <v>3</v>
      </c>
      <c r="S43" s="34">
        <f t="shared" si="13"/>
        <v>1</v>
      </c>
      <c r="T43" s="34">
        <f t="shared" si="13"/>
        <v>4</v>
      </c>
      <c r="U43" s="122">
        <f t="shared" si="13"/>
        <v>10</v>
      </c>
      <c r="V43" s="45"/>
      <c r="W43" s="45"/>
      <c r="X43" s="45"/>
    </row>
    <row r="44" ht="15.75" customHeight="1">
      <c r="V44" s="45"/>
      <c r="W44" s="45"/>
      <c r="X44" s="45"/>
    </row>
    <row r="45" ht="15.75" customHeight="1">
      <c r="V45" s="45"/>
      <c r="W45" s="45"/>
      <c r="X45" s="45"/>
    </row>
    <row r="46" ht="15.75" customHeight="1">
      <c r="V46" s="45"/>
      <c r="W46" s="45"/>
      <c r="X46" s="45"/>
    </row>
    <row r="47" ht="15.75" customHeight="1">
      <c r="V47" s="45"/>
      <c r="W47" s="45"/>
      <c r="X47" s="45"/>
    </row>
    <row r="48" ht="15.75" customHeight="1">
      <c r="V48" s="45"/>
      <c r="W48" s="45"/>
      <c r="X48" s="45"/>
    </row>
    <row r="49" ht="15.75" customHeight="1">
      <c r="V49" s="45"/>
      <c r="W49" s="45"/>
      <c r="X49" s="45"/>
    </row>
    <row r="50" ht="15.75" customHeight="1">
      <c r="V50" s="45"/>
      <c r="W50" s="45"/>
      <c r="X50" s="45"/>
    </row>
    <row r="51" ht="15.75" customHeight="1">
      <c r="V51" s="45"/>
      <c r="W51" s="45"/>
      <c r="X51" s="45"/>
    </row>
    <row r="52" ht="15.75" customHeight="1">
      <c r="V52" s="45"/>
      <c r="W52" s="45"/>
      <c r="X52" s="45"/>
    </row>
    <row r="53" ht="15.75" customHeight="1">
      <c r="V53" s="45"/>
      <c r="W53" s="45"/>
      <c r="X53" s="45"/>
    </row>
    <row r="54" ht="15.75" customHeight="1">
      <c r="V54" s="45"/>
      <c r="W54" s="45"/>
      <c r="X54" s="45"/>
    </row>
    <row r="55" ht="15.75" customHeight="1">
      <c r="V55" s="45"/>
      <c r="W55" s="45"/>
      <c r="X55" s="45"/>
    </row>
    <row r="56" ht="15.75" customHeight="1">
      <c r="V56" s="45"/>
      <c r="W56" s="45"/>
      <c r="X56" s="45"/>
    </row>
    <row r="57" ht="15.75" customHeight="1">
      <c r="V57" s="45"/>
      <c r="W57" s="45"/>
      <c r="X57" s="45"/>
    </row>
    <row r="58" ht="15.75" customHeight="1">
      <c r="V58" s="45"/>
      <c r="W58" s="45"/>
      <c r="X58" s="45"/>
    </row>
    <row r="59" ht="15.75" customHeight="1">
      <c r="V59" s="45"/>
      <c r="W59" s="45"/>
      <c r="X59" s="45"/>
    </row>
    <row r="60" ht="15.75" customHeight="1">
      <c r="V60" s="45"/>
      <c r="W60" s="45"/>
      <c r="X60" s="45"/>
    </row>
    <row r="61" ht="15.75" customHeight="1">
      <c r="V61" s="45"/>
      <c r="W61" s="45"/>
      <c r="X61" s="45"/>
    </row>
    <row r="62" ht="15.75" customHeight="1">
      <c r="V62" s="45"/>
      <c r="W62" s="45"/>
      <c r="X62" s="45"/>
    </row>
    <row r="63" ht="15.75" customHeight="1">
      <c r="V63" s="45"/>
      <c r="W63" s="45"/>
      <c r="X63" s="45"/>
    </row>
    <row r="64" ht="15.75" customHeight="1">
      <c r="V64" s="45"/>
      <c r="W64" s="45"/>
      <c r="X64" s="45"/>
    </row>
    <row r="65" ht="15.75" customHeight="1">
      <c r="V65" s="45"/>
      <c r="W65" s="45"/>
      <c r="X65" s="45"/>
    </row>
    <row r="66" ht="15.75" customHeight="1">
      <c r="V66" s="45"/>
      <c r="W66" s="45"/>
      <c r="X66" s="45"/>
    </row>
    <row r="67" ht="15.75" customHeight="1">
      <c r="V67" s="45"/>
      <c r="W67" s="45"/>
      <c r="X67" s="45"/>
    </row>
    <row r="68" ht="15.75" customHeight="1">
      <c r="V68" s="45"/>
      <c r="W68" s="45"/>
      <c r="X68" s="45"/>
    </row>
    <row r="69" ht="15.75" customHeight="1">
      <c r="V69" s="45"/>
      <c r="W69" s="45"/>
      <c r="X69" s="45"/>
    </row>
    <row r="70" ht="15.75" customHeight="1">
      <c r="V70" s="45"/>
      <c r="W70" s="45"/>
      <c r="X70" s="45"/>
    </row>
    <row r="71" ht="15.75" customHeight="1">
      <c r="V71" s="45"/>
      <c r="W71" s="45"/>
      <c r="X71" s="45"/>
    </row>
    <row r="72" ht="15.75" customHeight="1">
      <c r="V72" s="45"/>
      <c r="W72" s="45"/>
      <c r="X72" s="45"/>
    </row>
    <row r="73" ht="15.75" customHeight="1">
      <c r="V73" s="45"/>
      <c r="W73" s="45"/>
      <c r="X73" s="45"/>
    </row>
    <row r="74" ht="15.75" customHeight="1">
      <c r="V74" s="45"/>
      <c r="W74" s="45"/>
      <c r="X74" s="45"/>
    </row>
    <row r="75" ht="15.75" customHeight="1">
      <c r="V75" s="45"/>
      <c r="W75" s="45"/>
      <c r="X75" s="45"/>
    </row>
    <row r="76" ht="15.75" customHeight="1">
      <c r="V76" s="45"/>
      <c r="W76" s="45"/>
      <c r="X76" s="45"/>
    </row>
    <row r="77" ht="15.75" customHeight="1">
      <c r="V77" s="45"/>
      <c r="W77" s="45"/>
      <c r="X77" s="45"/>
    </row>
    <row r="78" ht="15.75" customHeight="1">
      <c r="V78" s="45"/>
      <c r="W78" s="45"/>
      <c r="X78" s="45"/>
    </row>
    <row r="79" ht="15.75" customHeight="1">
      <c r="V79" s="45"/>
      <c r="W79" s="45"/>
      <c r="X79" s="45"/>
    </row>
    <row r="80" ht="15.75" customHeight="1">
      <c r="V80" s="45"/>
      <c r="W80" s="45"/>
      <c r="X80" s="45"/>
    </row>
    <row r="81" ht="15.75" customHeight="1">
      <c r="V81" s="45"/>
      <c r="W81" s="45"/>
      <c r="X81" s="45"/>
    </row>
    <row r="82" ht="15.75" customHeight="1">
      <c r="V82" s="45"/>
      <c r="W82" s="45"/>
      <c r="X82" s="45"/>
    </row>
    <row r="83" ht="15.75" customHeight="1">
      <c r="V83" s="45"/>
      <c r="W83" s="45"/>
      <c r="X83" s="45"/>
    </row>
    <row r="84" ht="15.75" customHeight="1">
      <c r="V84" s="45"/>
      <c r="W84" s="45"/>
      <c r="X84" s="45"/>
    </row>
    <row r="85" ht="15.75" customHeight="1">
      <c r="V85" s="45"/>
      <c r="W85" s="45"/>
      <c r="X85" s="45"/>
    </row>
    <row r="86" ht="15.75" customHeight="1">
      <c r="V86" s="45"/>
      <c r="W86" s="45"/>
      <c r="X86" s="45"/>
    </row>
    <row r="87" ht="15.75" customHeight="1">
      <c r="V87" s="45"/>
      <c r="W87" s="45"/>
      <c r="X87" s="45"/>
    </row>
    <row r="88" ht="15.75" customHeight="1">
      <c r="V88" s="45"/>
      <c r="W88" s="45"/>
      <c r="X88" s="45"/>
    </row>
    <row r="89" ht="15.75" customHeight="1">
      <c r="V89" s="45"/>
      <c r="W89" s="45"/>
      <c r="X89" s="45"/>
    </row>
    <row r="90" ht="15.75" customHeight="1">
      <c r="V90" s="45"/>
      <c r="W90" s="45"/>
      <c r="X90" s="45"/>
    </row>
    <row r="91" ht="15.75" customHeight="1">
      <c r="V91" s="45"/>
      <c r="W91" s="45"/>
      <c r="X91" s="45"/>
    </row>
    <row r="92" ht="15.75" customHeight="1">
      <c r="V92" s="45"/>
      <c r="W92" s="45"/>
      <c r="X92" s="45"/>
    </row>
    <row r="93" ht="15.75" customHeight="1">
      <c r="V93" s="45"/>
      <c r="W93" s="45"/>
      <c r="X93" s="45"/>
    </row>
    <row r="94" ht="15.75" customHeight="1">
      <c r="V94" s="45"/>
      <c r="W94" s="45"/>
      <c r="X94" s="45"/>
    </row>
    <row r="95" ht="15.75" customHeight="1">
      <c r="V95" s="45"/>
      <c r="W95" s="45"/>
      <c r="X95" s="45"/>
    </row>
    <row r="96" ht="15.75" customHeight="1">
      <c r="V96" s="45"/>
      <c r="W96" s="45"/>
      <c r="X96" s="45"/>
    </row>
    <row r="97" ht="15.75" customHeight="1">
      <c r="V97" s="45"/>
      <c r="W97" s="45"/>
      <c r="X97" s="45"/>
    </row>
    <row r="98" ht="15.75" customHeight="1">
      <c r="V98" s="45"/>
      <c r="W98" s="45"/>
      <c r="X98" s="45"/>
    </row>
    <row r="99" ht="15.75" customHeight="1">
      <c r="V99" s="45"/>
      <c r="W99" s="45"/>
      <c r="X99" s="45"/>
    </row>
    <row r="100" ht="15.75" customHeight="1">
      <c r="V100" s="45"/>
      <c r="W100" s="45"/>
      <c r="X100" s="45"/>
    </row>
    <row r="101" ht="15.75" customHeight="1">
      <c r="V101" s="45"/>
      <c r="W101" s="45"/>
      <c r="X101" s="45"/>
    </row>
    <row r="102" ht="15.75" customHeight="1">
      <c r="V102" s="45"/>
      <c r="W102" s="45"/>
      <c r="X102" s="45"/>
    </row>
    <row r="103" ht="15.75" customHeight="1">
      <c r="V103" s="45"/>
      <c r="W103" s="45"/>
      <c r="X103" s="45"/>
    </row>
    <row r="104" ht="15.75" customHeight="1">
      <c r="V104" s="45"/>
      <c r="W104" s="45"/>
      <c r="X104" s="45"/>
    </row>
    <row r="105" ht="15.75" customHeight="1">
      <c r="V105" s="45"/>
      <c r="W105" s="45"/>
      <c r="X105" s="45"/>
    </row>
    <row r="106" ht="15.75" customHeight="1">
      <c r="V106" s="45"/>
      <c r="W106" s="45"/>
      <c r="X106" s="45"/>
    </row>
    <row r="107" ht="15.75" customHeight="1">
      <c r="V107" s="45"/>
      <c r="W107" s="45"/>
      <c r="X107" s="45"/>
    </row>
    <row r="108" ht="15.75" customHeight="1">
      <c r="V108" s="45"/>
      <c r="W108" s="45"/>
      <c r="X108" s="45"/>
    </row>
    <row r="109" ht="15.75" customHeight="1">
      <c r="V109" s="45"/>
      <c r="W109" s="45"/>
      <c r="X109" s="45"/>
    </row>
    <row r="110" ht="15.75" customHeight="1">
      <c r="V110" s="45"/>
      <c r="W110" s="45"/>
      <c r="X110" s="45"/>
    </row>
    <row r="111" ht="15.75" customHeight="1">
      <c r="V111" s="45"/>
      <c r="W111" s="45"/>
      <c r="X111" s="45"/>
    </row>
    <row r="112" ht="15.75" customHeight="1">
      <c r="V112" s="45"/>
      <c r="W112" s="45"/>
      <c r="X112" s="45"/>
    </row>
    <row r="113" ht="15.75" customHeight="1">
      <c r="V113" s="45"/>
      <c r="W113" s="45"/>
      <c r="X113" s="45"/>
    </row>
    <row r="114" ht="15.75" customHeight="1">
      <c r="V114" s="45"/>
      <c r="W114" s="45"/>
      <c r="X114" s="45"/>
    </row>
    <row r="115" ht="15.75" customHeight="1">
      <c r="V115" s="45"/>
      <c r="W115" s="45"/>
      <c r="X115" s="45"/>
    </row>
    <row r="116" ht="15.75" customHeight="1">
      <c r="V116" s="45"/>
      <c r="W116" s="45"/>
      <c r="X116" s="45"/>
    </row>
    <row r="117" ht="15.75" customHeight="1">
      <c r="V117" s="45"/>
      <c r="W117" s="45"/>
      <c r="X117" s="45"/>
    </row>
    <row r="118" ht="15.75" customHeight="1">
      <c r="V118" s="45"/>
      <c r="W118" s="45"/>
      <c r="X118" s="45"/>
    </row>
    <row r="119" ht="15.75" customHeight="1">
      <c r="V119" s="45"/>
      <c r="W119" s="45"/>
      <c r="X119" s="45"/>
    </row>
    <row r="120" ht="15.75" customHeight="1">
      <c r="V120" s="45"/>
      <c r="W120" s="45"/>
      <c r="X120" s="45"/>
    </row>
    <row r="121" ht="15.75" customHeight="1">
      <c r="V121" s="45"/>
      <c r="W121" s="45"/>
      <c r="X121" s="45"/>
    </row>
    <row r="122" ht="15.75" customHeight="1">
      <c r="V122" s="45"/>
      <c r="W122" s="45"/>
      <c r="X122" s="45"/>
    </row>
    <row r="123" ht="15.75" customHeight="1">
      <c r="V123" s="45"/>
      <c r="W123" s="45"/>
      <c r="X123" s="45"/>
    </row>
    <row r="124" ht="15.75" customHeight="1">
      <c r="V124" s="45"/>
      <c r="W124" s="45"/>
      <c r="X124" s="45"/>
    </row>
    <row r="125" ht="15.75" customHeight="1">
      <c r="V125" s="45"/>
      <c r="W125" s="45"/>
      <c r="X125" s="45"/>
    </row>
    <row r="126" ht="15.75" customHeight="1">
      <c r="V126" s="45"/>
      <c r="W126" s="45"/>
      <c r="X126" s="45"/>
    </row>
    <row r="127" ht="15.75" customHeight="1">
      <c r="V127" s="45"/>
      <c r="W127" s="45"/>
      <c r="X127" s="45"/>
    </row>
    <row r="128" ht="15.75" customHeight="1">
      <c r="V128" s="45"/>
      <c r="W128" s="45"/>
      <c r="X128" s="45"/>
    </row>
    <row r="129" ht="15.75" customHeight="1">
      <c r="V129" s="45"/>
      <c r="W129" s="45"/>
      <c r="X129" s="45"/>
    </row>
    <row r="130" ht="15.75" customHeight="1">
      <c r="V130" s="45"/>
      <c r="W130" s="45"/>
      <c r="X130" s="45"/>
    </row>
    <row r="131" ht="15.75" customHeight="1">
      <c r="V131" s="45"/>
      <c r="W131" s="45"/>
      <c r="X131" s="45"/>
    </row>
    <row r="132" ht="15.75" customHeight="1">
      <c r="V132" s="45"/>
      <c r="W132" s="45"/>
      <c r="X132" s="45"/>
    </row>
    <row r="133" ht="15.75" customHeight="1">
      <c r="V133" s="45"/>
      <c r="W133" s="45"/>
      <c r="X133" s="45"/>
    </row>
    <row r="134" ht="15.75" customHeight="1">
      <c r="V134" s="45"/>
      <c r="W134" s="45"/>
      <c r="X134" s="45"/>
    </row>
    <row r="135" ht="15.75" customHeight="1">
      <c r="V135" s="45"/>
      <c r="W135" s="45"/>
      <c r="X135" s="45"/>
    </row>
    <row r="136" ht="15.75" customHeight="1">
      <c r="V136" s="45"/>
      <c r="W136" s="45"/>
      <c r="X136" s="45"/>
    </row>
    <row r="137" ht="15.75" customHeight="1">
      <c r="V137" s="45"/>
      <c r="W137" s="45"/>
      <c r="X137" s="45"/>
    </row>
    <row r="138" ht="15.75" customHeight="1">
      <c r="V138" s="45"/>
      <c r="W138" s="45"/>
      <c r="X138" s="45"/>
    </row>
    <row r="139" ht="15.75" customHeight="1">
      <c r="V139" s="45"/>
      <c r="W139" s="45"/>
      <c r="X139" s="45"/>
    </row>
    <row r="140" ht="15.75" customHeight="1">
      <c r="V140" s="45"/>
      <c r="W140" s="45"/>
      <c r="X140" s="45"/>
    </row>
    <row r="141" ht="15.75" customHeight="1">
      <c r="V141" s="45"/>
      <c r="W141" s="45"/>
      <c r="X141" s="45"/>
    </row>
    <row r="142" ht="15.75" customHeight="1">
      <c r="V142" s="45"/>
      <c r="W142" s="45"/>
      <c r="X142" s="45"/>
    </row>
    <row r="143" ht="15.75" customHeight="1">
      <c r="V143" s="45"/>
      <c r="W143" s="45"/>
      <c r="X143" s="45"/>
    </row>
    <row r="144" ht="15.75" customHeight="1">
      <c r="V144" s="45"/>
      <c r="W144" s="45"/>
      <c r="X144" s="45"/>
    </row>
    <row r="145" ht="15.75" customHeight="1">
      <c r="V145" s="45"/>
      <c r="W145" s="45"/>
      <c r="X145" s="45"/>
    </row>
    <row r="146" ht="15.75" customHeight="1">
      <c r="V146" s="45"/>
      <c r="W146" s="45"/>
      <c r="X146" s="45"/>
    </row>
    <row r="147" ht="15.75" customHeight="1">
      <c r="V147" s="45"/>
      <c r="W147" s="45"/>
      <c r="X147" s="45"/>
    </row>
    <row r="148" ht="15.75" customHeight="1">
      <c r="V148" s="45"/>
      <c r="W148" s="45"/>
      <c r="X148" s="45"/>
    </row>
    <row r="149" ht="15.75" customHeight="1">
      <c r="V149" s="45"/>
      <c r="W149" s="45"/>
      <c r="X149" s="45"/>
    </row>
    <row r="150" ht="15.75" customHeight="1">
      <c r="V150" s="45"/>
      <c r="W150" s="45"/>
      <c r="X150" s="45"/>
    </row>
    <row r="151" ht="15.75" customHeight="1">
      <c r="V151" s="45"/>
      <c r="W151" s="45"/>
      <c r="X151" s="45"/>
    </row>
    <row r="152" ht="15.75" customHeight="1">
      <c r="V152" s="45"/>
      <c r="W152" s="45"/>
      <c r="X152" s="45"/>
    </row>
    <row r="153" ht="15.75" customHeight="1">
      <c r="V153" s="45"/>
      <c r="W153" s="45"/>
      <c r="X153" s="45"/>
    </row>
    <row r="154" ht="15.75" customHeight="1">
      <c r="V154" s="45"/>
      <c r="W154" s="45"/>
      <c r="X154" s="45"/>
    </row>
    <row r="155" ht="15.75" customHeight="1">
      <c r="V155" s="45"/>
      <c r="W155" s="45"/>
      <c r="X155" s="45"/>
    </row>
    <row r="156" ht="15.75" customHeight="1">
      <c r="V156" s="45"/>
      <c r="W156" s="45"/>
      <c r="X156" s="45"/>
    </row>
    <row r="157" ht="15.75" customHeight="1">
      <c r="V157" s="45"/>
      <c r="W157" s="45"/>
      <c r="X157" s="45"/>
    </row>
    <row r="158" ht="15.75" customHeight="1">
      <c r="V158" s="45"/>
      <c r="W158" s="45"/>
      <c r="X158" s="45"/>
    </row>
    <row r="159" ht="15.75" customHeight="1">
      <c r="V159" s="45"/>
      <c r="W159" s="45"/>
      <c r="X159" s="45"/>
    </row>
    <row r="160" ht="15.75" customHeight="1">
      <c r="V160" s="45"/>
      <c r="W160" s="45"/>
      <c r="X160" s="45"/>
    </row>
    <row r="161" ht="15.75" customHeight="1">
      <c r="V161" s="45"/>
      <c r="W161" s="45"/>
      <c r="X161" s="45"/>
    </row>
    <row r="162" ht="15.75" customHeight="1">
      <c r="V162" s="45"/>
      <c r="W162" s="45"/>
      <c r="X162" s="45"/>
    </row>
    <row r="163" ht="15.75" customHeight="1">
      <c r="V163" s="45"/>
      <c r="W163" s="45"/>
      <c r="X163" s="45"/>
    </row>
    <row r="164" ht="15.75" customHeight="1">
      <c r="V164" s="45"/>
      <c r="W164" s="45"/>
      <c r="X164" s="45"/>
    </row>
    <row r="165" ht="15.75" customHeight="1">
      <c r="V165" s="45"/>
      <c r="W165" s="45"/>
      <c r="X165" s="45"/>
    </row>
    <row r="166" ht="15.75" customHeight="1">
      <c r="V166" s="45"/>
      <c r="W166" s="45"/>
      <c r="X166" s="45"/>
    </row>
    <row r="167" ht="15.75" customHeight="1">
      <c r="V167" s="45"/>
      <c r="W167" s="45"/>
      <c r="X167" s="45"/>
    </row>
    <row r="168" ht="15.75" customHeight="1">
      <c r="V168" s="45"/>
      <c r="W168" s="45"/>
      <c r="X168" s="45"/>
    </row>
    <row r="169" ht="15.75" customHeight="1">
      <c r="V169" s="45"/>
      <c r="W169" s="45"/>
      <c r="X169" s="45"/>
    </row>
    <row r="170" ht="15.75" customHeight="1">
      <c r="V170" s="45"/>
      <c r="W170" s="45"/>
      <c r="X170" s="45"/>
    </row>
    <row r="171" ht="15.75" customHeight="1">
      <c r="V171" s="45"/>
      <c r="W171" s="45"/>
      <c r="X171" s="45"/>
    </row>
    <row r="172" ht="15.75" customHeight="1">
      <c r="V172" s="45"/>
      <c r="W172" s="45"/>
      <c r="X172" s="45"/>
    </row>
    <row r="173" ht="15.75" customHeight="1">
      <c r="V173" s="45"/>
      <c r="W173" s="45"/>
      <c r="X173" s="45"/>
    </row>
    <row r="174" ht="15.75" customHeight="1">
      <c r="V174" s="45"/>
      <c r="W174" s="45"/>
      <c r="X174" s="45"/>
    </row>
    <row r="175" ht="15.75" customHeight="1">
      <c r="V175" s="45"/>
      <c r="W175" s="45"/>
      <c r="X175" s="45"/>
    </row>
    <row r="176" ht="15.75" customHeight="1">
      <c r="V176" s="45"/>
      <c r="W176" s="45"/>
      <c r="X176" s="45"/>
    </row>
    <row r="177" ht="15.75" customHeight="1">
      <c r="V177" s="45"/>
      <c r="W177" s="45"/>
      <c r="X177" s="45"/>
    </row>
    <row r="178" ht="15.75" customHeight="1">
      <c r="V178" s="45"/>
      <c r="W178" s="45"/>
      <c r="X178" s="45"/>
    </row>
    <row r="179" ht="15.75" customHeight="1">
      <c r="V179" s="45"/>
      <c r="W179" s="45"/>
      <c r="X179" s="45"/>
    </row>
    <row r="180" ht="15.75" customHeight="1">
      <c r="V180" s="45"/>
      <c r="W180" s="45"/>
      <c r="X180" s="45"/>
    </row>
    <row r="181" ht="15.75" customHeight="1">
      <c r="V181" s="45"/>
      <c r="W181" s="45"/>
      <c r="X181" s="45"/>
    </row>
    <row r="182" ht="15.75" customHeight="1">
      <c r="V182" s="45"/>
      <c r="W182" s="45"/>
      <c r="X182" s="45"/>
    </row>
    <row r="183" ht="15.75" customHeight="1">
      <c r="V183" s="45"/>
      <c r="W183" s="45"/>
      <c r="X183" s="45"/>
    </row>
    <row r="184" ht="15.75" customHeight="1">
      <c r="V184" s="45"/>
      <c r="W184" s="45"/>
      <c r="X184" s="45"/>
    </row>
    <row r="185" ht="15.75" customHeight="1">
      <c r="V185" s="45"/>
      <c r="W185" s="45"/>
      <c r="X185" s="45"/>
    </row>
    <row r="186" ht="15.75" customHeight="1">
      <c r="V186" s="45"/>
      <c r="W186" s="45"/>
      <c r="X186" s="45"/>
    </row>
    <row r="187" ht="15.75" customHeight="1">
      <c r="V187" s="45"/>
      <c r="W187" s="45"/>
      <c r="X187" s="45"/>
    </row>
    <row r="188" ht="15.75" customHeight="1">
      <c r="V188" s="45"/>
      <c r="W188" s="45"/>
      <c r="X188" s="45"/>
    </row>
    <row r="189" ht="15.75" customHeight="1">
      <c r="V189" s="45"/>
      <c r="W189" s="45"/>
      <c r="X189" s="45"/>
    </row>
    <row r="190" ht="15.75" customHeight="1">
      <c r="V190" s="45"/>
      <c r="W190" s="45"/>
      <c r="X190" s="45"/>
    </row>
    <row r="191" ht="15.75" customHeight="1">
      <c r="V191" s="45"/>
      <c r="W191" s="45"/>
      <c r="X191" s="45"/>
    </row>
    <row r="192" ht="15.75" customHeight="1">
      <c r="V192" s="45"/>
      <c r="W192" s="45"/>
      <c r="X192" s="45"/>
    </row>
    <row r="193" ht="15.75" customHeight="1">
      <c r="V193" s="45"/>
      <c r="W193" s="45"/>
      <c r="X193" s="45"/>
    </row>
    <row r="194" ht="15.75" customHeight="1">
      <c r="V194" s="45"/>
      <c r="W194" s="45"/>
      <c r="X194" s="45"/>
    </row>
    <row r="195" ht="15.75" customHeight="1">
      <c r="V195" s="45"/>
      <c r="W195" s="45"/>
      <c r="X195" s="45"/>
    </row>
    <row r="196" ht="15.75" customHeight="1">
      <c r="V196" s="45"/>
      <c r="W196" s="45"/>
      <c r="X196" s="45"/>
    </row>
    <row r="197" ht="15.75" customHeight="1">
      <c r="V197" s="45"/>
      <c r="W197" s="45"/>
      <c r="X197" s="45"/>
    </row>
    <row r="198" ht="15.75" customHeight="1">
      <c r="V198" s="45"/>
      <c r="W198" s="45"/>
      <c r="X198" s="45"/>
    </row>
    <row r="199" ht="15.75" customHeight="1">
      <c r="V199" s="45"/>
      <c r="W199" s="45"/>
      <c r="X199" s="45"/>
    </row>
    <row r="200" ht="15.75" customHeight="1">
      <c r="V200" s="45"/>
      <c r="W200" s="45"/>
      <c r="X200" s="45"/>
    </row>
    <row r="201" ht="15.75" customHeight="1">
      <c r="V201" s="45"/>
      <c r="W201" s="45"/>
      <c r="X201" s="45"/>
    </row>
    <row r="202" ht="15.75" customHeight="1">
      <c r="V202" s="45"/>
      <c r="W202" s="45"/>
      <c r="X202" s="45"/>
    </row>
    <row r="203" ht="15.75" customHeight="1">
      <c r="V203" s="45"/>
      <c r="W203" s="45"/>
      <c r="X203" s="45"/>
    </row>
    <row r="204" ht="15.75" customHeight="1">
      <c r="V204" s="45"/>
      <c r="W204" s="45"/>
      <c r="X204" s="45"/>
    </row>
    <row r="205" ht="15.75" customHeight="1">
      <c r="V205" s="45"/>
      <c r="W205" s="45"/>
      <c r="X205" s="45"/>
    </row>
    <row r="206" ht="15.75" customHeight="1">
      <c r="V206" s="45"/>
      <c r="W206" s="45"/>
      <c r="X206" s="45"/>
    </row>
    <row r="207" ht="15.75" customHeight="1">
      <c r="V207" s="45"/>
      <c r="W207" s="45"/>
      <c r="X207" s="45"/>
    </row>
    <row r="208" ht="15.75" customHeight="1">
      <c r="V208" s="45"/>
      <c r="W208" s="45"/>
      <c r="X208" s="45"/>
    </row>
    <row r="209" ht="15.75" customHeight="1">
      <c r="V209" s="45"/>
      <c r="W209" s="45"/>
      <c r="X209" s="45"/>
    </row>
    <row r="210" ht="15.75" customHeight="1">
      <c r="V210" s="45"/>
      <c r="W210" s="45"/>
      <c r="X210" s="45"/>
    </row>
    <row r="211" ht="15.75" customHeight="1">
      <c r="V211" s="45"/>
      <c r="W211" s="45"/>
      <c r="X211" s="45"/>
    </row>
    <row r="212" ht="15.75" customHeight="1">
      <c r="V212" s="45"/>
      <c r="W212" s="45"/>
      <c r="X212" s="45"/>
    </row>
    <row r="213" ht="15.75" customHeight="1">
      <c r="V213" s="45"/>
      <c r="W213" s="45"/>
      <c r="X213" s="45"/>
    </row>
    <row r="214" ht="15.75" customHeight="1">
      <c r="V214" s="45"/>
      <c r="W214" s="45"/>
      <c r="X214" s="45"/>
    </row>
    <row r="215" ht="15.75" customHeight="1">
      <c r="V215" s="45"/>
      <c r="W215" s="45"/>
      <c r="X215" s="45"/>
    </row>
    <row r="216" ht="15.75" customHeight="1">
      <c r="V216" s="45"/>
      <c r="W216" s="45"/>
      <c r="X216" s="45"/>
    </row>
    <row r="217" ht="15.75" customHeight="1">
      <c r="V217" s="45"/>
      <c r="W217" s="45"/>
      <c r="X217" s="45"/>
    </row>
    <row r="218" ht="15.75" customHeight="1">
      <c r="V218" s="45"/>
      <c r="W218" s="45"/>
      <c r="X218" s="45"/>
    </row>
    <row r="219" ht="15.75" customHeight="1">
      <c r="V219" s="45"/>
      <c r="W219" s="45"/>
      <c r="X219" s="45"/>
    </row>
    <row r="220" ht="15.75" customHeight="1">
      <c r="V220" s="45"/>
      <c r="W220" s="45"/>
      <c r="X220" s="45"/>
    </row>
    <row r="221" ht="15.75" customHeight="1">
      <c r="V221" s="45"/>
      <c r="W221" s="45"/>
      <c r="X221" s="45"/>
    </row>
    <row r="222" ht="15.75" customHeight="1">
      <c r="V222" s="45"/>
      <c r="W222" s="45"/>
      <c r="X222" s="45"/>
    </row>
    <row r="223" ht="15.75" customHeight="1">
      <c r="V223" s="45"/>
      <c r="W223" s="45"/>
      <c r="X223" s="45"/>
    </row>
    <row r="224" ht="15.75" customHeight="1">
      <c r="V224" s="45"/>
      <c r="W224" s="45"/>
      <c r="X224" s="45"/>
    </row>
    <row r="225" ht="15.75" customHeight="1">
      <c r="V225" s="45"/>
      <c r="W225" s="45"/>
      <c r="X225" s="45"/>
    </row>
    <row r="226" ht="15.75" customHeight="1">
      <c r="V226" s="45"/>
      <c r="W226" s="45"/>
      <c r="X226" s="45"/>
    </row>
    <row r="227" ht="15.75" customHeight="1">
      <c r="V227" s="45"/>
      <c r="W227" s="45"/>
      <c r="X227" s="45"/>
    </row>
    <row r="228" ht="15.75" customHeight="1">
      <c r="V228" s="45"/>
      <c r="W228" s="45"/>
      <c r="X228" s="45"/>
    </row>
    <row r="229" ht="15.75" customHeight="1">
      <c r="V229" s="45"/>
      <c r="W229" s="45"/>
      <c r="X229" s="45"/>
    </row>
    <row r="230" ht="15.75" customHeight="1">
      <c r="V230" s="45"/>
      <c r="W230" s="45"/>
      <c r="X230" s="45"/>
    </row>
    <row r="231" ht="15.75" customHeight="1">
      <c r="V231" s="45"/>
      <c r="W231" s="45"/>
      <c r="X231" s="45"/>
    </row>
    <row r="232" ht="15.75" customHeight="1">
      <c r="V232" s="45"/>
      <c r="W232" s="45"/>
      <c r="X232" s="45"/>
    </row>
    <row r="233" ht="15.75" customHeight="1">
      <c r="V233" s="45"/>
      <c r="W233" s="45"/>
      <c r="X233" s="45"/>
    </row>
    <row r="234" ht="15.75" customHeight="1">
      <c r="V234" s="45"/>
      <c r="W234" s="45"/>
      <c r="X234" s="45"/>
    </row>
    <row r="235" ht="15.75" customHeight="1">
      <c r="V235" s="45"/>
      <c r="W235" s="45"/>
      <c r="X235" s="45"/>
    </row>
    <row r="236" ht="15.75" customHeight="1">
      <c r="V236" s="45"/>
      <c r="W236" s="45"/>
      <c r="X236" s="45"/>
    </row>
    <row r="237" ht="15.75" customHeight="1">
      <c r="V237" s="45"/>
      <c r="W237" s="45"/>
      <c r="X237" s="45"/>
    </row>
    <row r="238" ht="15.75" customHeight="1">
      <c r="V238" s="45"/>
      <c r="W238" s="45"/>
      <c r="X238" s="45"/>
    </row>
    <row r="239" ht="15.75" customHeight="1">
      <c r="V239" s="45"/>
      <c r="W239" s="45"/>
      <c r="X239" s="45"/>
    </row>
    <row r="240" ht="15.75" customHeight="1">
      <c r="V240" s="45"/>
      <c r="W240" s="45"/>
      <c r="X240" s="45"/>
    </row>
    <row r="241" ht="15.75" customHeight="1">
      <c r="V241" s="45"/>
      <c r="W241" s="45"/>
      <c r="X241" s="45"/>
    </row>
    <row r="242" ht="15.75" customHeight="1">
      <c r="V242" s="45"/>
      <c r="W242" s="45"/>
      <c r="X242" s="45"/>
    </row>
    <row r="243" ht="15.75" customHeight="1">
      <c r="V243" s="45"/>
      <c r="W243" s="45"/>
      <c r="X243" s="45"/>
    </row>
    <row r="244" ht="15.75" customHeight="1">
      <c r="V244" s="45"/>
      <c r="W244" s="45"/>
      <c r="X244" s="45"/>
    </row>
    <row r="245" ht="15.75" customHeight="1">
      <c r="V245" s="45"/>
      <c r="W245" s="45"/>
      <c r="X245" s="45"/>
    </row>
    <row r="246" ht="15.75" customHeight="1">
      <c r="V246" s="45"/>
      <c r="W246" s="45"/>
      <c r="X246" s="45"/>
    </row>
    <row r="247" ht="15.75" customHeight="1">
      <c r="V247" s="45"/>
      <c r="W247" s="45"/>
      <c r="X247" s="45"/>
    </row>
    <row r="248" ht="15.75" customHeight="1">
      <c r="V248" s="45"/>
      <c r="W248" s="45"/>
      <c r="X248" s="45"/>
    </row>
    <row r="249" ht="15.75" customHeight="1">
      <c r="V249" s="45"/>
      <c r="W249" s="45"/>
      <c r="X249" s="45"/>
    </row>
    <row r="250" ht="15.75" customHeight="1">
      <c r="V250" s="45"/>
      <c r="W250" s="45"/>
      <c r="X250" s="45"/>
    </row>
    <row r="251" ht="15.75" customHeight="1">
      <c r="V251" s="45"/>
      <c r="W251" s="45"/>
      <c r="X251" s="45"/>
    </row>
    <row r="252" ht="15.75" customHeight="1">
      <c r="V252" s="45"/>
      <c r="W252" s="45"/>
      <c r="X252" s="45"/>
    </row>
    <row r="253" ht="15.75" customHeight="1">
      <c r="V253" s="45"/>
      <c r="W253" s="45"/>
      <c r="X253" s="45"/>
    </row>
    <row r="254" ht="15.75" customHeight="1">
      <c r="V254" s="45"/>
      <c r="W254" s="45"/>
      <c r="X254" s="45"/>
    </row>
    <row r="255" ht="15.75" customHeight="1">
      <c r="V255" s="45"/>
      <c r="W255" s="45"/>
      <c r="X255" s="45"/>
    </row>
    <row r="256" ht="15.75" customHeight="1">
      <c r="V256" s="45"/>
      <c r="W256" s="45"/>
      <c r="X256" s="45"/>
    </row>
    <row r="257" ht="15.75" customHeight="1">
      <c r="V257" s="45"/>
      <c r="W257" s="45"/>
      <c r="X257" s="45"/>
    </row>
    <row r="258" ht="15.75" customHeight="1">
      <c r="V258" s="45"/>
      <c r="W258" s="45"/>
      <c r="X258" s="45"/>
    </row>
    <row r="259" ht="15.75" customHeight="1">
      <c r="V259" s="45"/>
      <c r="W259" s="45"/>
      <c r="X259" s="45"/>
    </row>
    <row r="260" ht="15.75" customHeight="1">
      <c r="V260" s="45"/>
      <c r="W260" s="45"/>
      <c r="X260" s="45"/>
    </row>
    <row r="261" ht="15.75" customHeight="1">
      <c r="V261" s="45"/>
      <c r="W261" s="45"/>
      <c r="X261" s="45"/>
    </row>
    <row r="262" ht="15.75" customHeight="1">
      <c r="V262" s="45"/>
      <c r="W262" s="45"/>
      <c r="X262" s="45"/>
    </row>
    <row r="263" ht="15.75" customHeight="1">
      <c r="V263" s="45"/>
      <c r="W263" s="45"/>
      <c r="X263" s="45"/>
    </row>
    <row r="264" ht="15.75" customHeight="1">
      <c r="V264" s="45"/>
      <c r="W264" s="45"/>
      <c r="X264" s="45"/>
    </row>
    <row r="265" ht="15.75" customHeight="1">
      <c r="V265" s="45"/>
      <c r="W265" s="45"/>
      <c r="X265" s="45"/>
    </row>
    <row r="266" ht="15.75" customHeight="1">
      <c r="V266" s="45"/>
      <c r="W266" s="45"/>
      <c r="X266" s="45"/>
    </row>
    <row r="267" ht="15.75" customHeight="1">
      <c r="V267" s="45"/>
      <c r="W267" s="45"/>
      <c r="X267" s="45"/>
    </row>
    <row r="268" ht="15.75" customHeight="1">
      <c r="V268" s="45"/>
      <c r="W268" s="45"/>
      <c r="X268" s="45"/>
    </row>
    <row r="269" ht="15.75" customHeight="1">
      <c r="V269" s="45"/>
      <c r="W269" s="45"/>
      <c r="X269" s="45"/>
    </row>
    <row r="270" ht="15.75" customHeight="1">
      <c r="V270" s="45"/>
      <c r="W270" s="45"/>
      <c r="X270" s="45"/>
    </row>
    <row r="271" ht="15.75" customHeight="1">
      <c r="V271" s="45"/>
      <c r="W271" s="45"/>
      <c r="X271" s="45"/>
    </row>
    <row r="272" ht="15.75" customHeight="1">
      <c r="V272" s="45"/>
      <c r="W272" s="45"/>
      <c r="X272" s="45"/>
    </row>
    <row r="273" ht="15.75" customHeight="1">
      <c r="V273" s="45"/>
      <c r="W273" s="45"/>
      <c r="X273" s="45"/>
    </row>
    <row r="274" ht="15.75" customHeight="1">
      <c r="V274" s="45"/>
      <c r="W274" s="45"/>
      <c r="X274" s="45"/>
    </row>
    <row r="275" ht="15.75" customHeight="1">
      <c r="V275" s="45"/>
      <c r="W275" s="45"/>
      <c r="X275" s="45"/>
    </row>
    <row r="276" ht="15.75" customHeight="1">
      <c r="V276" s="45"/>
      <c r="W276" s="45"/>
      <c r="X276" s="45"/>
    </row>
    <row r="277" ht="15.75" customHeight="1">
      <c r="V277" s="45"/>
      <c r="W277" s="45"/>
      <c r="X277" s="45"/>
    </row>
    <row r="278" ht="15.75" customHeight="1">
      <c r="V278" s="45"/>
      <c r="W278" s="45"/>
      <c r="X278" s="45"/>
    </row>
    <row r="279" ht="15.75" customHeight="1">
      <c r="V279" s="45"/>
      <c r="W279" s="45"/>
      <c r="X279" s="45"/>
    </row>
    <row r="280" ht="15.75" customHeight="1">
      <c r="V280" s="45"/>
      <c r="W280" s="45"/>
      <c r="X280" s="45"/>
    </row>
    <row r="281" ht="15.75" customHeight="1">
      <c r="V281" s="45"/>
      <c r="W281" s="45"/>
      <c r="X281" s="45"/>
    </row>
    <row r="282" ht="15.75" customHeight="1">
      <c r="V282" s="45"/>
      <c r="W282" s="45"/>
      <c r="X282" s="45"/>
    </row>
    <row r="283" ht="15.75" customHeight="1">
      <c r="V283" s="45"/>
      <c r="W283" s="45"/>
      <c r="X283" s="45"/>
    </row>
    <row r="284" ht="15.75" customHeight="1">
      <c r="V284" s="45"/>
      <c r="W284" s="45"/>
      <c r="X284" s="45"/>
    </row>
    <row r="285" ht="15.75" customHeight="1">
      <c r="V285" s="45"/>
      <c r="W285" s="45"/>
      <c r="X285" s="45"/>
    </row>
    <row r="286" ht="15.75" customHeight="1">
      <c r="V286" s="45"/>
      <c r="W286" s="45"/>
      <c r="X286" s="45"/>
    </row>
    <row r="287" ht="15.75" customHeight="1">
      <c r="V287" s="45"/>
      <c r="W287" s="45"/>
      <c r="X287" s="45"/>
    </row>
    <row r="288" ht="15.75" customHeight="1">
      <c r="V288" s="45"/>
      <c r="W288" s="45"/>
      <c r="X288" s="45"/>
    </row>
    <row r="289" ht="15.75" customHeight="1">
      <c r="V289" s="45"/>
      <c r="W289" s="45"/>
      <c r="X289" s="45"/>
    </row>
    <row r="290" ht="15.75" customHeight="1">
      <c r="V290" s="45"/>
      <c r="W290" s="45"/>
      <c r="X290" s="45"/>
    </row>
    <row r="291" ht="15.75" customHeight="1">
      <c r="V291" s="45"/>
      <c r="W291" s="45"/>
      <c r="X291" s="45"/>
    </row>
    <row r="292" ht="15.75" customHeight="1">
      <c r="V292" s="45"/>
      <c r="W292" s="45"/>
      <c r="X292" s="45"/>
    </row>
    <row r="293" ht="15.75" customHeight="1">
      <c r="V293" s="45"/>
      <c r="W293" s="45"/>
      <c r="X293" s="45"/>
    </row>
    <row r="294" ht="15.75" customHeight="1">
      <c r="V294" s="45"/>
      <c r="W294" s="45"/>
      <c r="X294" s="45"/>
    </row>
    <row r="295" ht="15.75" customHeight="1">
      <c r="V295" s="45"/>
      <c r="W295" s="45"/>
      <c r="X295" s="45"/>
    </row>
    <row r="296" ht="15.75" customHeight="1">
      <c r="V296" s="45"/>
      <c r="W296" s="45"/>
      <c r="X296" s="45"/>
    </row>
    <row r="297" ht="15.75" customHeight="1">
      <c r="V297" s="45"/>
      <c r="W297" s="45"/>
      <c r="X297" s="45"/>
    </row>
    <row r="298" ht="15.75" customHeight="1">
      <c r="V298" s="45"/>
      <c r="W298" s="45"/>
      <c r="X298" s="45"/>
    </row>
    <row r="299" ht="15.75" customHeight="1">
      <c r="V299" s="45"/>
      <c r="W299" s="45"/>
      <c r="X299" s="45"/>
    </row>
    <row r="300" ht="15.75" customHeight="1">
      <c r="V300" s="45"/>
      <c r="W300" s="45"/>
      <c r="X300" s="45"/>
    </row>
    <row r="301" ht="15.75" customHeight="1">
      <c r="V301" s="45"/>
      <c r="W301" s="45"/>
      <c r="X301" s="45"/>
    </row>
    <row r="302" ht="15.75" customHeight="1">
      <c r="V302" s="45"/>
      <c r="W302" s="45"/>
      <c r="X302" s="45"/>
    </row>
    <row r="303" ht="15.75" customHeight="1">
      <c r="V303" s="45"/>
      <c r="W303" s="45"/>
      <c r="X303" s="45"/>
    </row>
    <row r="304" ht="15.75" customHeight="1">
      <c r="V304" s="45"/>
      <c r="W304" s="45"/>
      <c r="X304" s="45"/>
    </row>
    <row r="305" ht="15.75" customHeight="1">
      <c r="V305" s="45"/>
      <c r="W305" s="45"/>
      <c r="X305" s="45"/>
    </row>
    <row r="306" ht="15.75" customHeight="1">
      <c r="V306" s="45"/>
      <c r="W306" s="45"/>
      <c r="X306" s="45"/>
    </row>
    <row r="307" ht="15.75" customHeight="1">
      <c r="V307" s="45"/>
      <c r="W307" s="45"/>
      <c r="X307" s="45"/>
    </row>
    <row r="308" ht="15.75" customHeight="1">
      <c r="V308" s="45"/>
      <c r="W308" s="45"/>
      <c r="X308" s="45"/>
    </row>
    <row r="309" ht="15.75" customHeight="1">
      <c r="V309" s="45"/>
      <c r="W309" s="45"/>
      <c r="X309" s="45"/>
    </row>
    <row r="310" ht="15.75" customHeight="1">
      <c r="V310" s="45"/>
      <c r="W310" s="45"/>
      <c r="X310" s="45"/>
    </row>
    <row r="311" ht="15.75" customHeight="1">
      <c r="V311" s="45"/>
      <c r="W311" s="45"/>
      <c r="X311" s="45"/>
    </row>
    <row r="312" ht="15.75" customHeight="1">
      <c r="V312" s="45"/>
      <c r="W312" s="45"/>
      <c r="X312" s="45"/>
    </row>
    <row r="313" ht="15.75" customHeight="1">
      <c r="V313" s="45"/>
      <c r="W313" s="45"/>
      <c r="X313" s="45"/>
    </row>
    <row r="314" ht="15.75" customHeight="1">
      <c r="V314" s="45"/>
      <c r="W314" s="45"/>
      <c r="X314" s="45"/>
    </row>
    <row r="315" ht="15.75" customHeight="1">
      <c r="V315" s="45"/>
      <c r="W315" s="45"/>
      <c r="X315" s="45"/>
    </row>
    <row r="316" ht="15.75" customHeight="1">
      <c r="V316" s="45"/>
      <c r="W316" s="45"/>
      <c r="X316" s="45"/>
    </row>
    <row r="317" ht="15.75" customHeight="1">
      <c r="V317" s="45"/>
      <c r="W317" s="45"/>
      <c r="X317" s="45"/>
    </row>
    <row r="318" ht="15.75" customHeight="1">
      <c r="V318" s="45"/>
      <c r="W318" s="45"/>
      <c r="X318" s="45"/>
    </row>
    <row r="319" ht="15.75" customHeight="1">
      <c r="V319" s="45"/>
      <c r="W319" s="45"/>
      <c r="X319" s="45"/>
    </row>
    <row r="320" ht="15.75" customHeight="1">
      <c r="V320" s="45"/>
      <c r="W320" s="45"/>
      <c r="X320" s="45"/>
    </row>
    <row r="321" ht="15.75" customHeight="1">
      <c r="V321" s="45"/>
      <c r="W321" s="45"/>
      <c r="X321" s="45"/>
    </row>
    <row r="322" ht="15.75" customHeight="1">
      <c r="V322" s="45"/>
      <c r="W322" s="45"/>
      <c r="X322" s="45"/>
    </row>
    <row r="323" ht="15.75" customHeight="1">
      <c r="V323" s="45"/>
      <c r="W323" s="45"/>
      <c r="X323" s="45"/>
    </row>
    <row r="324" ht="15.75" customHeight="1">
      <c r="V324" s="45"/>
      <c r="W324" s="45"/>
      <c r="X324" s="45"/>
    </row>
    <row r="325" ht="15.75" customHeight="1">
      <c r="V325" s="45"/>
      <c r="W325" s="45"/>
      <c r="X325" s="45"/>
    </row>
    <row r="326" ht="15.75" customHeight="1">
      <c r="V326" s="45"/>
      <c r="W326" s="45"/>
      <c r="X326" s="45"/>
    </row>
    <row r="327" ht="15.75" customHeight="1">
      <c r="V327" s="45"/>
      <c r="W327" s="45"/>
      <c r="X327" s="45"/>
    </row>
    <row r="328" ht="15.75" customHeight="1">
      <c r="V328" s="45"/>
      <c r="W328" s="45"/>
      <c r="X328" s="45"/>
    </row>
    <row r="329" ht="15.75" customHeight="1">
      <c r="V329" s="45"/>
      <c r="W329" s="45"/>
      <c r="X329" s="45"/>
    </row>
    <row r="330" ht="15.75" customHeight="1">
      <c r="V330" s="45"/>
      <c r="W330" s="45"/>
      <c r="X330" s="45"/>
    </row>
    <row r="331" ht="15.75" customHeight="1">
      <c r="V331" s="45"/>
      <c r="W331" s="45"/>
      <c r="X331" s="45"/>
    </row>
    <row r="332" ht="15.75" customHeight="1">
      <c r="V332" s="45"/>
      <c r="W332" s="45"/>
      <c r="X332" s="45"/>
    </row>
    <row r="333" ht="15.75" customHeight="1">
      <c r="V333" s="45"/>
      <c r="W333" s="45"/>
      <c r="X333" s="45"/>
    </row>
    <row r="334" ht="15.75" customHeight="1">
      <c r="V334" s="45"/>
      <c r="W334" s="45"/>
      <c r="X334" s="45"/>
    </row>
    <row r="335" ht="15.75" customHeight="1">
      <c r="V335" s="45"/>
      <c r="W335" s="45"/>
      <c r="X335" s="45"/>
    </row>
    <row r="336" ht="15.75" customHeight="1">
      <c r="V336" s="45"/>
      <c r="W336" s="45"/>
      <c r="X336" s="45"/>
    </row>
    <row r="337" ht="15.75" customHeight="1">
      <c r="V337" s="45"/>
      <c r="W337" s="45"/>
      <c r="X337" s="45"/>
    </row>
    <row r="338" ht="15.75" customHeight="1">
      <c r="V338" s="45"/>
      <c r="W338" s="45"/>
      <c r="X338" s="45"/>
    </row>
    <row r="339" ht="15.75" customHeight="1">
      <c r="V339" s="45"/>
      <c r="W339" s="45"/>
      <c r="X339" s="45"/>
    </row>
    <row r="340" ht="15.75" customHeight="1">
      <c r="V340" s="45"/>
      <c r="W340" s="45"/>
      <c r="X340" s="45"/>
    </row>
    <row r="341" ht="15.75" customHeight="1">
      <c r="V341" s="45"/>
      <c r="W341" s="45"/>
      <c r="X341" s="45"/>
    </row>
    <row r="342" ht="15.75" customHeight="1">
      <c r="V342" s="45"/>
      <c r="W342" s="45"/>
      <c r="X342" s="45"/>
    </row>
    <row r="343" ht="15.75" customHeight="1">
      <c r="V343" s="45"/>
      <c r="W343" s="45"/>
      <c r="X343" s="45"/>
    </row>
    <row r="344" ht="15.75" customHeight="1">
      <c r="V344" s="45"/>
      <c r="W344" s="45"/>
      <c r="X344" s="45"/>
    </row>
    <row r="345" ht="15.75" customHeight="1">
      <c r="V345" s="45"/>
      <c r="W345" s="45"/>
      <c r="X345" s="45"/>
    </row>
    <row r="346" ht="15.75" customHeight="1">
      <c r="V346" s="45"/>
      <c r="W346" s="45"/>
      <c r="X346" s="45"/>
    </row>
    <row r="347" ht="15.75" customHeight="1">
      <c r="V347" s="45"/>
      <c r="W347" s="45"/>
      <c r="X347" s="45"/>
    </row>
    <row r="348" ht="15.75" customHeight="1">
      <c r="V348" s="45"/>
      <c r="W348" s="45"/>
      <c r="X348" s="45"/>
    </row>
    <row r="349" ht="15.75" customHeight="1">
      <c r="V349" s="45"/>
      <c r="W349" s="45"/>
      <c r="X349" s="45"/>
    </row>
    <row r="350" ht="15.75" customHeight="1">
      <c r="V350" s="45"/>
      <c r="W350" s="45"/>
      <c r="X350" s="45"/>
    </row>
    <row r="351" ht="15.75" customHeight="1">
      <c r="V351" s="45"/>
      <c r="W351" s="45"/>
      <c r="X351" s="45"/>
    </row>
    <row r="352" ht="15.75" customHeight="1">
      <c r="V352" s="45"/>
      <c r="W352" s="45"/>
      <c r="X352" s="45"/>
    </row>
    <row r="353" ht="15.75" customHeight="1">
      <c r="V353" s="45"/>
      <c r="W353" s="45"/>
      <c r="X353" s="45"/>
    </row>
    <row r="354" ht="15.75" customHeight="1">
      <c r="V354" s="45"/>
      <c r="W354" s="45"/>
      <c r="X354" s="45"/>
    </row>
    <row r="355" ht="15.75" customHeight="1">
      <c r="V355" s="45"/>
      <c r="W355" s="45"/>
      <c r="X355" s="45"/>
    </row>
    <row r="356" ht="15.75" customHeight="1">
      <c r="V356" s="45"/>
      <c r="W356" s="45"/>
      <c r="X356" s="45"/>
    </row>
    <row r="357" ht="15.75" customHeight="1">
      <c r="V357" s="45"/>
      <c r="W357" s="45"/>
      <c r="X357" s="45"/>
    </row>
    <row r="358" ht="15.75" customHeight="1">
      <c r="V358" s="45"/>
      <c r="W358" s="45"/>
      <c r="X358" s="45"/>
    </row>
    <row r="359" ht="15.75" customHeight="1">
      <c r="V359" s="45"/>
      <c r="W359" s="45"/>
      <c r="X359" s="45"/>
    </row>
    <row r="360" ht="15.75" customHeight="1">
      <c r="V360" s="45"/>
      <c r="W360" s="45"/>
      <c r="X360" s="45"/>
    </row>
    <row r="361" ht="15.75" customHeight="1">
      <c r="V361" s="45"/>
      <c r="W361" s="45"/>
      <c r="X361" s="45"/>
    </row>
    <row r="362" ht="15.75" customHeight="1">
      <c r="V362" s="45"/>
      <c r="W362" s="45"/>
      <c r="X362" s="45"/>
    </row>
    <row r="363" ht="15.75" customHeight="1">
      <c r="V363" s="45"/>
      <c r="W363" s="45"/>
      <c r="X363" s="45"/>
    </row>
    <row r="364" ht="15.75" customHeight="1">
      <c r="V364" s="45"/>
      <c r="W364" s="45"/>
      <c r="X364" s="45"/>
    </row>
    <row r="365" ht="15.75" customHeight="1">
      <c r="V365" s="45"/>
      <c r="W365" s="45"/>
      <c r="X365" s="45"/>
    </row>
    <row r="366" ht="15.75" customHeight="1">
      <c r="V366" s="45"/>
      <c r="W366" s="45"/>
      <c r="X366" s="45"/>
    </row>
    <row r="367" ht="15.75" customHeight="1">
      <c r="V367" s="45"/>
      <c r="W367" s="45"/>
      <c r="X367" s="45"/>
    </row>
    <row r="368" ht="15.75" customHeight="1">
      <c r="V368" s="45"/>
      <c r="W368" s="45"/>
      <c r="X368" s="45"/>
    </row>
    <row r="369" ht="15.75" customHeight="1">
      <c r="V369" s="45"/>
      <c r="W369" s="45"/>
      <c r="X369" s="45"/>
    </row>
    <row r="370" ht="15.75" customHeight="1">
      <c r="V370" s="45"/>
      <c r="W370" s="45"/>
      <c r="X370" s="45"/>
    </row>
    <row r="371" ht="15.75" customHeight="1">
      <c r="V371" s="45"/>
      <c r="W371" s="45"/>
      <c r="X371" s="45"/>
    </row>
    <row r="372" ht="15.75" customHeight="1">
      <c r="V372" s="45"/>
      <c r="W372" s="45"/>
      <c r="X372" s="45"/>
    </row>
    <row r="373" ht="15.75" customHeight="1">
      <c r="V373" s="45"/>
      <c r="W373" s="45"/>
      <c r="X373" s="45"/>
    </row>
    <row r="374" ht="15.75" customHeight="1">
      <c r="V374" s="45"/>
      <c r="W374" s="45"/>
      <c r="X374" s="45"/>
    </row>
    <row r="375" ht="15.75" customHeight="1">
      <c r="V375" s="45"/>
      <c r="W375" s="45"/>
      <c r="X375" s="45"/>
    </row>
    <row r="376" ht="15.75" customHeight="1">
      <c r="V376" s="45"/>
      <c r="W376" s="45"/>
      <c r="X376" s="45"/>
    </row>
    <row r="377" ht="15.75" customHeight="1">
      <c r="V377" s="45"/>
      <c r="W377" s="45"/>
      <c r="X377" s="45"/>
    </row>
    <row r="378" ht="15.75" customHeight="1">
      <c r="V378" s="45"/>
      <c r="W378" s="45"/>
      <c r="X378" s="45"/>
    </row>
    <row r="379" ht="15.75" customHeight="1">
      <c r="V379" s="45"/>
      <c r="W379" s="45"/>
      <c r="X379" s="45"/>
    </row>
    <row r="380" ht="15.75" customHeight="1">
      <c r="V380" s="45"/>
      <c r="W380" s="45"/>
      <c r="X380" s="45"/>
    </row>
    <row r="381" ht="15.75" customHeight="1">
      <c r="V381" s="45"/>
      <c r="W381" s="45"/>
      <c r="X381" s="45"/>
    </row>
    <row r="382" ht="15.75" customHeight="1">
      <c r="V382" s="45"/>
      <c r="W382" s="45"/>
      <c r="X382" s="45"/>
    </row>
    <row r="383" ht="15.75" customHeight="1">
      <c r="V383" s="45"/>
      <c r="W383" s="45"/>
      <c r="X383" s="45"/>
    </row>
    <row r="384" ht="15.75" customHeight="1">
      <c r="V384" s="45"/>
      <c r="W384" s="45"/>
      <c r="X384" s="45"/>
    </row>
    <row r="385" ht="15.75" customHeight="1">
      <c r="V385" s="45"/>
      <c r="W385" s="45"/>
      <c r="X385" s="45"/>
    </row>
    <row r="386" ht="15.75" customHeight="1">
      <c r="V386" s="45"/>
      <c r="W386" s="45"/>
      <c r="X386" s="45"/>
    </row>
    <row r="387" ht="15.75" customHeight="1">
      <c r="V387" s="45"/>
      <c r="W387" s="45"/>
      <c r="X387" s="45"/>
    </row>
    <row r="388" ht="15.75" customHeight="1">
      <c r="V388" s="45"/>
      <c r="W388" s="45"/>
      <c r="X388" s="45"/>
    </row>
    <row r="389" ht="15.75" customHeight="1">
      <c r="V389" s="45"/>
      <c r="W389" s="45"/>
      <c r="X389" s="45"/>
    </row>
    <row r="390" ht="15.75" customHeight="1">
      <c r="V390" s="45"/>
      <c r="W390" s="45"/>
      <c r="X390" s="45"/>
    </row>
    <row r="391" ht="15.75" customHeight="1">
      <c r="V391" s="45"/>
      <c r="W391" s="45"/>
      <c r="X391" s="45"/>
    </row>
    <row r="392" ht="15.75" customHeight="1">
      <c r="V392" s="45"/>
      <c r="W392" s="45"/>
      <c r="X392" s="45"/>
    </row>
    <row r="393" ht="15.75" customHeight="1">
      <c r="V393" s="45"/>
      <c r="W393" s="45"/>
      <c r="X393" s="45"/>
    </row>
    <row r="394" ht="15.75" customHeight="1">
      <c r="V394" s="45"/>
      <c r="W394" s="45"/>
      <c r="X394" s="45"/>
    </row>
    <row r="395" ht="15.75" customHeight="1">
      <c r="V395" s="45"/>
      <c r="W395" s="45"/>
      <c r="X395" s="45"/>
    </row>
    <row r="396" ht="15.75" customHeight="1">
      <c r="V396" s="45"/>
      <c r="W396" s="45"/>
      <c r="X396" s="45"/>
    </row>
    <row r="397" ht="15.75" customHeight="1">
      <c r="V397" s="45"/>
      <c r="W397" s="45"/>
      <c r="X397" s="45"/>
    </row>
    <row r="398" ht="15.75" customHeight="1">
      <c r="V398" s="45"/>
      <c r="W398" s="45"/>
      <c r="X398" s="45"/>
    </row>
    <row r="399" ht="15.75" customHeight="1">
      <c r="V399" s="45"/>
      <c r="W399" s="45"/>
      <c r="X399" s="45"/>
    </row>
    <row r="400" ht="15.75" customHeight="1">
      <c r="V400" s="45"/>
      <c r="W400" s="45"/>
      <c r="X400" s="45"/>
    </row>
    <row r="401" ht="15.75" customHeight="1">
      <c r="V401" s="45"/>
      <c r="W401" s="45"/>
      <c r="X401" s="45"/>
    </row>
    <row r="402" ht="15.75" customHeight="1">
      <c r="V402" s="45"/>
      <c r="W402" s="45"/>
      <c r="X402" s="45"/>
    </row>
    <row r="403" ht="15.75" customHeight="1">
      <c r="V403" s="45"/>
      <c r="W403" s="45"/>
      <c r="X403" s="45"/>
    </row>
    <row r="404" ht="15.75" customHeight="1">
      <c r="V404" s="45"/>
      <c r="W404" s="45"/>
      <c r="X404" s="45"/>
    </row>
    <row r="405" ht="15.75" customHeight="1">
      <c r="V405" s="45"/>
      <c r="W405" s="45"/>
      <c r="X405" s="45"/>
    </row>
    <row r="406" ht="15.75" customHeight="1">
      <c r="V406" s="45"/>
      <c r="W406" s="45"/>
      <c r="X406" s="45"/>
    </row>
    <row r="407" ht="15.75" customHeight="1">
      <c r="V407" s="45"/>
      <c r="W407" s="45"/>
      <c r="X407" s="45"/>
    </row>
    <row r="408" ht="15.75" customHeight="1">
      <c r="V408" s="45"/>
      <c r="W408" s="45"/>
      <c r="X408" s="45"/>
    </row>
    <row r="409" ht="15.75" customHeight="1">
      <c r="V409" s="45"/>
      <c r="W409" s="45"/>
      <c r="X409" s="45"/>
    </row>
    <row r="410" ht="15.75" customHeight="1">
      <c r="V410" s="45"/>
      <c r="W410" s="45"/>
      <c r="X410" s="45"/>
    </row>
    <row r="411" ht="15.75" customHeight="1">
      <c r="V411" s="45"/>
      <c r="W411" s="45"/>
      <c r="X411" s="45"/>
    </row>
    <row r="412" ht="15.75" customHeight="1">
      <c r="V412" s="45"/>
      <c r="W412" s="45"/>
      <c r="X412" s="45"/>
    </row>
    <row r="413" ht="15.75" customHeight="1">
      <c r="V413" s="45"/>
      <c r="W413" s="45"/>
      <c r="X413" s="45"/>
    </row>
    <row r="414" ht="15.75" customHeight="1">
      <c r="V414" s="45"/>
      <c r="W414" s="45"/>
      <c r="X414" s="45"/>
    </row>
    <row r="415" ht="15.75" customHeight="1">
      <c r="V415" s="45"/>
      <c r="W415" s="45"/>
      <c r="X415" s="45"/>
    </row>
    <row r="416" ht="15.75" customHeight="1">
      <c r="V416" s="45"/>
      <c r="W416" s="45"/>
      <c r="X416" s="45"/>
    </row>
    <row r="417" ht="15.75" customHeight="1">
      <c r="V417" s="45"/>
      <c r="W417" s="45"/>
      <c r="X417" s="45"/>
    </row>
    <row r="418" ht="15.75" customHeight="1">
      <c r="V418" s="45"/>
      <c r="W418" s="45"/>
      <c r="X418" s="45"/>
    </row>
    <row r="419" ht="15.75" customHeight="1">
      <c r="V419" s="45"/>
      <c r="W419" s="45"/>
      <c r="X419" s="45"/>
    </row>
    <row r="420" ht="15.75" customHeight="1">
      <c r="V420" s="45"/>
      <c r="W420" s="45"/>
      <c r="X420" s="45"/>
    </row>
    <row r="421" ht="15.75" customHeight="1">
      <c r="V421" s="45"/>
      <c r="W421" s="45"/>
      <c r="X421" s="45"/>
    </row>
    <row r="422" ht="15.75" customHeight="1">
      <c r="V422" s="45"/>
      <c r="W422" s="45"/>
      <c r="X422" s="45"/>
    </row>
    <row r="423" ht="15.75" customHeight="1">
      <c r="V423" s="45"/>
      <c r="W423" s="45"/>
      <c r="X423" s="45"/>
    </row>
    <row r="424" ht="15.75" customHeight="1">
      <c r="V424" s="45"/>
      <c r="W424" s="45"/>
      <c r="X424" s="45"/>
    </row>
    <row r="425" ht="15.75" customHeight="1">
      <c r="V425" s="45"/>
      <c r="W425" s="45"/>
      <c r="X425" s="45"/>
    </row>
    <row r="426" ht="15.75" customHeight="1">
      <c r="V426" s="45"/>
      <c r="W426" s="45"/>
      <c r="X426" s="45"/>
    </row>
    <row r="427" ht="15.75" customHeight="1">
      <c r="V427" s="45"/>
      <c r="W427" s="45"/>
      <c r="X427" s="45"/>
    </row>
    <row r="428" ht="15.75" customHeight="1">
      <c r="V428" s="45"/>
      <c r="W428" s="45"/>
      <c r="X428" s="45"/>
    </row>
    <row r="429" ht="15.75" customHeight="1">
      <c r="V429" s="45"/>
      <c r="W429" s="45"/>
      <c r="X429" s="45"/>
    </row>
    <row r="430" ht="15.75" customHeight="1">
      <c r="V430" s="45"/>
      <c r="W430" s="45"/>
      <c r="X430" s="45"/>
    </row>
    <row r="431" ht="15.75" customHeight="1">
      <c r="V431" s="45"/>
      <c r="W431" s="45"/>
      <c r="X431" s="45"/>
    </row>
    <row r="432" ht="15.75" customHeight="1">
      <c r="V432" s="45"/>
      <c r="W432" s="45"/>
      <c r="X432" s="45"/>
    </row>
    <row r="433" ht="15.75" customHeight="1">
      <c r="V433" s="45"/>
      <c r="W433" s="45"/>
      <c r="X433" s="45"/>
    </row>
    <row r="434" ht="15.75" customHeight="1">
      <c r="V434" s="45"/>
      <c r="W434" s="45"/>
      <c r="X434" s="45"/>
    </row>
    <row r="435" ht="15.75" customHeight="1">
      <c r="V435" s="45"/>
      <c r="W435" s="45"/>
      <c r="X435" s="45"/>
    </row>
    <row r="436" ht="15.75" customHeight="1">
      <c r="V436" s="45"/>
      <c r="W436" s="45"/>
      <c r="X436" s="45"/>
    </row>
    <row r="437" ht="15.75" customHeight="1">
      <c r="V437" s="45"/>
      <c r="W437" s="45"/>
      <c r="X437" s="45"/>
    </row>
    <row r="438" ht="15.75" customHeight="1">
      <c r="V438" s="45"/>
      <c r="W438" s="45"/>
      <c r="X438" s="45"/>
    </row>
    <row r="439" ht="15.75" customHeight="1">
      <c r="V439" s="45"/>
      <c r="W439" s="45"/>
      <c r="X439" s="45"/>
    </row>
    <row r="440" ht="15.75" customHeight="1">
      <c r="V440" s="45"/>
      <c r="W440" s="45"/>
      <c r="X440" s="45"/>
    </row>
    <row r="441" ht="15.75" customHeight="1">
      <c r="V441" s="45"/>
      <c r="W441" s="45"/>
      <c r="X441" s="45"/>
    </row>
    <row r="442" ht="15.75" customHeight="1">
      <c r="V442" s="45"/>
      <c r="W442" s="45"/>
      <c r="X442" s="45"/>
    </row>
    <row r="443" ht="15.75" customHeight="1">
      <c r="V443" s="45"/>
      <c r="W443" s="45"/>
      <c r="X443" s="45"/>
    </row>
    <row r="444" ht="15.75" customHeight="1">
      <c r="V444" s="45"/>
      <c r="W444" s="45"/>
      <c r="X444" s="45"/>
    </row>
    <row r="445" ht="15.75" customHeight="1">
      <c r="V445" s="45"/>
      <c r="W445" s="45"/>
      <c r="X445" s="45"/>
    </row>
    <row r="446" ht="15.75" customHeight="1">
      <c r="V446" s="45"/>
      <c r="W446" s="45"/>
      <c r="X446" s="45"/>
    </row>
    <row r="447" ht="15.75" customHeight="1">
      <c r="V447" s="45"/>
      <c r="W447" s="45"/>
      <c r="X447" s="45"/>
    </row>
    <row r="448" ht="15.75" customHeight="1">
      <c r="V448" s="45"/>
      <c r="W448" s="45"/>
      <c r="X448" s="45"/>
    </row>
    <row r="449" ht="15.75" customHeight="1">
      <c r="V449" s="45"/>
      <c r="W449" s="45"/>
      <c r="X449" s="45"/>
    </row>
    <row r="450" ht="15.75" customHeight="1">
      <c r="V450" s="45"/>
      <c r="W450" s="45"/>
      <c r="X450" s="45"/>
    </row>
    <row r="451" ht="15.75" customHeight="1">
      <c r="V451" s="45"/>
      <c r="W451" s="45"/>
      <c r="X451" s="45"/>
    </row>
    <row r="452" ht="15.75" customHeight="1">
      <c r="V452" s="45"/>
      <c r="W452" s="45"/>
      <c r="X452" s="45"/>
    </row>
    <row r="453" ht="15.75" customHeight="1">
      <c r="V453" s="45"/>
      <c r="W453" s="45"/>
      <c r="X453" s="45"/>
    </row>
    <row r="454" ht="15.75" customHeight="1">
      <c r="V454" s="45"/>
      <c r="W454" s="45"/>
      <c r="X454" s="45"/>
    </row>
    <row r="455" ht="15.75" customHeight="1">
      <c r="V455" s="45"/>
      <c r="W455" s="45"/>
      <c r="X455" s="45"/>
    </row>
    <row r="456" ht="15.75" customHeight="1">
      <c r="V456" s="45"/>
      <c r="W456" s="45"/>
      <c r="X456" s="45"/>
    </row>
    <row r="457" ht="15.75" customHeight="1">
      <c r="V457" s="45"/>
      <c r="W457" s="45"/>
      <c r="X457" s="45"/>
    </row>
    <row r="458" ht="15.75" customHeight="1">
      <c r="V458" s="45"/>
      <c r="W458" s="45"/>
      <c r="X458" s="45"/>
    </row>
    <row r="459" ht="15.75" customHeight="1">
      <c r="V459" s="45"/>
      <c r="W459" s="45"/>
      <c r="X459" s="45"/>
    </row>
    <row r="460" ht="15.75" customHeight="1">
      <c r="V460" s="45"/>
      <c r="W460" s="45"/>
      <c r="X460" s="45"/>
    </row>
    <row r="461" ht="15.75" customHeight="1">
      <c r="V461" s="45"/>
      <c r="W461" s="45"/>
      <c r="X461" s="45"/>
    </row>
    <row r="462" ht="15.75" customHeight="1">
      <c r="V462" s="45"/>
      <c r="W462" s="45"/>
      <c r="X462" s="45"/>
    </row>
    <row r="463" ht="15.75" customHeight="1">
      <c r="V463" s="45"/>
      <c r="W463" s="45"/>
      <c r="X463" s="45"/>
    </row>
    <row r="464" ht="15.75" customHeight="1">
      <c r="V464" s="45"/>
      <c r="W464" s="45"/>
      <c r="X464" s="45"/>
    </row>
    <row r="465" ht="15.75" customHeight="1">
      <c r="V465" s="45"/>
      <c r="W465" s="45"/>
      <c r="X465" s="45"/>
    </row>
    <row r="466" ht="15.75" customHeight="1">
      <c r="V466" s="45"/>
      <c r="W466" s="45"/>
      <c r="X466" s="45"/>
    </row>
    <row r="467" ht="15.75" customHeight="1">
      <c r="V467" s="45"/>
      <c r="W467" s="45"/>
      <c r="X467" s="45"/>
    </row>
    <row r="468" ht="15.75" customHeight="1">
      <c r="V468" s="45"/>
      <c r="W468" s="45"/>
      <c r="X468" s="45"/>
    </row>
    <row r="469" ht="15.75" customHeight="1">
      <c r="V469" s="45"/>
      <c r="W469" s="45"/>
      <c r="X469" s="45"/>
    </row>
    <row r="470" ht="15.75" customHeight="1">
      <c r="V470" s="45"/>
      <c r="W470" s="45"/>
      <c r="X470" s="45"/>
    </row>
    <row r="471" ht="15.75" customHeight="1">
      <c r="V471" s="45"/>
      <c r="W471" s="45"/>
      <c r="X471" s="45"/>
    </row>
    <row r="472" ht="15.75" customHeight="1">
      <c r="V472" s="45"/>
      <c r="W472" s="45"/>
      <c r="X472" s="45"/>
    </row>
    <row r="473" ht="15.75" customHeight="1">
      <c r="V473" s="45"/>
      <c r="W473" s="45"/>
      <c r="X473" s="45"/>
    </row>
    <row r="474" ht="15.75" customHeight="1">
      <c r="V474" s="45"/>
      <c r="W474" s="45"/>
      <c r="X474" s="45"/>
    </row>
    <row r="475" ht="15.75" customHeight="1">
      <c r="V475" s="45"/>
      <c r="W475" s="45"/>
      <c r="X475" s="45"/>
    </row>
    <row r="476" ht="15.75" customHeight="1">
      <c r="V476" s="45"/>
      <c r="W476" s="45"/>
      <c r="X476" s="45"/>
    </row>
    <row r="477" ht="15.75" customHeight="1">
      <c r="V477" s="45"/>
      <c r="W477" s="45"/>
      <c r="X477" s="45"/>
    </row>
    <row r="478" ht="15.75" customHeight="1">
      <c r="V478" s="45"/>
      <c r="W478" s="45"/>
      <c r="X478" s="45"/>
    </row>
    <row r="479" ht="15.75" customHeight="1">
      <c r="V479" s="45"/>
      <c r="W479" s="45"/>
      <c r="X479" s="45"/>
    </row>
    <row r="480" ht="15.75" customHeight="1">
      <c r="V480" s="45"/>
      <c r="W480" s="45"/>
      <c r="X480" s="45"/>
    </row>
    <row r="481" ht="15.75" customHeight="1">
      <c r="V481" s="45"/>
      <c r="W481" s="45"/>
      <c r="X481" s="45"/>
    </row>
    <row r="482" ht="15.75" customHeight="1">
      <c r="V482" s="45"/>
      <c r="W482" s="45"/>
      <c r="X482" s="45"/>
    </row>
    <row r="483" ht="15.75" customHeight="1">
      <c r="V483" s="45"/>
      <c r="W483" s="45"/>
      <c r="X483" s="45"/>
    </row>
    <row r="484" ht="15.75" customHeight="1">
      <c r="V484" s="45"/>
      <c r="W484" s="45"/>
      <c r="X484" s="45"/>
    </row>
    <row r="485" ht="15.75" customHeight="1">
      <c r="V485" s="45"/>
      <c r="W485" s="45"/>
      <c r="X485" s="45"/>
    </row>
    <row r="486" ht="15.75" customHeight="1">
      <c r="V486" s="45"/>
      <c r="W486" s="45"/>
      <c r="X486" s="45"/>
    </row>
    <row r="487" ht="15.75" customHeight="1">
      <c r="V487" s="45"/>
      <c r="W487" s="45"/>
      <c r="X487" s="45"/>
    </row>
    <row r="488" ht="15.75" customHeight="1">
      <c r="V488" s="45"/>
      <c r="W488" s="45"/>
      <c r="X488" s="45"/>
    </row>
    <row r="489" ht="15.75" customHeight="1">
      <c r="V489" s="45"/>
      <c r="W489" s="45"/>
      <c r="X489" s="45"/>
    </row>
    <row r="490" ht="15.75" customHeight="1">
      <c r="V490" s="45"/>
      <c r="W490" s="45"/>
      <c r="X490" s="45"/>
    </row>
    <row r="491" ht="15.75" customHeight="1">
      <c r="V491" s="45"/>
      <c r="W491" s="45"/>
      <c r="X491" s="45"/>
    </row>
    <row r="492" ht="15.75" customHeight="1">
      <c r="V492" s="45"/>
      <c r="W492" s="45"/>
      <c r="X492" s="45"/>
    </row>
    <row r="493" ht="15.75" customHeight="1">
      <c r="V493" s="45"/>
      <c r="W493" s="45"/>
      <c r="X493" s="45"/>
    </row>
    <row r="494" ht="15.75" customHeight="1">
      <c r="V494" s="45"/>
      <c r="W494" s="45"/>
      <c r="X494" s="45"/>
    </row>
    <row r="495" ht="15.75" customHeight="1">
      <c r="V495" s="45"/>
      <c r="W495" s="45"/>
      <c r="X495" s="45"/>
    </row>
    <row r="496" ht="15.75" customHeight="1">
      <c r="V496" s="45"/>
      <c r="W496" s="45"/>
      <c r="X496" s="45"/>
    </row>
    <row r="497" ht="15.75" customHeight="1">
      <c r="V497" s="45"/>
      <c r="W497" s="45"/>
      <c r="X497" s="45"/>
    </row>
    <row r="498" ht="15.75" customHeight="1">
      <c r="V498" s="45"/>
      <c r="W498" s="45"/>
      <c r="X498" s="45"/>
    </row>
    <row r="499" ht="15.75" customHeight="1">
      <c r="V499" s="45"/>
      <c r="W499" s="45"/>
      <c r="X499" s="45"/>
    </row>
    <row r="500" ht="15.75" customHeight="1">
      <c r="V500" s="45"/>
      <c r="W500" s="45"/>
      <c r="X500" s="45"/>
    </row>
    <row r="501" ht="15.75" customHeight="1">
      <c r="V501" s="45"/>
      <c r="W501" s="45"/>
      <c r="X501" s="45"/>
    </row>
    <row r="502" ht="15.75" customHeight="1">
      <c r="V502" s="45"/>
      <c r="W502" s="45"/>
      <c r="X502" s="45"/>
    </row>
    <row r="503" ht="15.75" customHeight="1">
      <c r="V503" s="45"/>
      <c r="W503" s="45"/>
      <c r="X503" s="45"/>
    </row>
    <row r="504" ht="15.75" customHeight="1">
      <c r="V504" s="45"/>
      <c r="W504" s="45"/>
      <c r="X504" s="45"/>
    </row>
    <row r="505" ht="15.75" customHeight="1">
      <c r="V505" s="45"/>
      <c r="W505" s="45"/>
      <c r="X505" s="45"/>
    </row>
    <row r="506" ht="15.75" customHeight="1">
      <c r="V506" s="45"/>
      <c r="W506" s="45"/>
      <c r="X506" s="45"/>
    </row>
    <row r="507" ht="15.75" customHeight="1">
      <c r="V507" s="45"/>
      <c r="W507" s="45"/>
      <c r="X507" s="45"/>
    </row>
    <row r="508" ht="15.75" customHeight="1">
      <c r="V508" s="45"/>
      <c r="W508" s="45"/>
      <c r="X508" s="45"/>
    </row>
    <row r="509" ht="15.75" customHeight="1">
      <c r="V509" s="45"/>
      <c r="W509" s="45"/>
      <c r="X509" s="45"/>
    </row>
    <row r="510" ht="15.75" customHeight="1">
      <c r="V510" s="45"/>
      <c r="W510" s="45"/>
      <c r="X510" s="45"/>
    </row>
    <row r="511" ht="15.75" customHeight="1">
      <c r="V511" s="45"/>
      <c r="W511" s="45"/>
      <c r="X511" s="45"/>
    </row>
    <row r="512" ht="15.75" customHeight="1">
      <c r="V512" s="45"/>
      <c r="W512" s="45"/>
      <c r="X512" s="45"/>
    </row>
    <row r="513" ht="15.75" customHeight="1">
      <c r="V513" s="45"/>
      <c r="W513" s="45"/>
      <c r="X513" s="45"/>
    </row>
    <row r="514" ht="15.75" customHeight="1">
      <c r="V514" s="45"/>
      <c r="W514" s="45"/>
      <c r="X514" s="45"/>
    </row>
    <row r="515" ht="15.75" customHeight="1">
      <c r="V515" s="45"/>
      <c r="W515" s="45"/>
      <c r="X515" s="45"/>
    </row>
    <row r="516" ht="15.75" customHeight="1">
      <c r="V516" s="45"/>
      <c r="W516" s="45"/>
      <c r="X516" s="45"/>
    </row>
    <row r="517" ht="15.75" customHeight="1">
      <c r="V517" s="45"/>
      <c r="W517" s="45"/>
      <c r="X517" s="45"/>
    </row>
    <row r="518" ht="15.75" customHeight="1">
      <c r="V518" s="45"/>
      <c r="W518" s="45"/>
      <c r="X518" s="45"/>
    </row>
    <row r="519" ht="15.75" customHeight="1">
      <c r="V519" s="45"/>
      <c r="W519" s="45"/>
      <c r="X519" s="45"/>
    </row>
    <row r="520" ht="15.75" customHeight="1">
      <c r="V520" s="45"/>
      <c r="W520" s="45"/>
      <c r="X520" s="45"/>
    </row>
    <row r="521" ht="15.75" customHeight="1">
      <c r="V521" s="45"/>
      <c r="W521" s="45"/>
      <c r="X521" s="45"/>
    </row>
    <row r="522" ht="15.75" customHeight="1">
      <c r="V522" s="45"/>
      <c r="W522" s="45"/>
      <c r="X522" s="45"/>
    </row>
    <row r="523" ht="15.75" customHeight="1">
      <c r="V523" s="45"/>
      <c r="W523" s="45"/>
      <c r="X523" s="45"/>
    </row>
    <row r="524" ht="15.75" customHeight="1">
      <c r="V524" s="45"/>
      <c r="W524" s="45"/>
      <c r="X524" s="45"/>
    </row>
    <row r="525" ht="15.75" customHeight="1">
      <c r="V525" s="45"/>
      <c r="W525" s="45"/>
      <c r="X525" s="45"/>
    </row>
    <row r="526" ht="15.75" customHeight="1">
      <c r="V526" s="45"/>
      <c r="W526" s="45"/>
      <c r="X526" s="45"/>
    </row>
    <row r="527" ht="15.75" customHeight="1">
      <c r="V527" s="45"/>
      <c r="W527" s="45"/>
      <c r="X527" s="45"/>
    </row>
    <row r="528" ht="15.75" customHeight="1">
      <c r="V528" s="45"/>
      <c r="W528" s="45"/>
      <c r="X528" s="45"/>
    </row>
    <row r="529" ht="15.75" customHeight="1">
      <c r="V529" s="45"/>
      <c r="W529" s="45"/>
      <c r="X529" s="45"/>
    </row>
    <row r="530" ht="15.75" customHeight="1">
      <c r="V530" s="45"/>
      <c r="W530" s="45"/>
      <c r="X530" s="45"/>
    </row>
    <row r="531" ht="15.75" customHeight="1">
      <c r="V531" s="45"/>
      <c r="W531" s="45"/>
      <c r="X531" s="45"/>
    </row>
    <row r="532" ht="15.75" customHeight="1">
      <c r="V532" s="45"/>
      <c r="W532" s="45"/>
      <c r="X532" s="45"/>
    </row>
    <row r="533" ht="15.75" customHeight="1">
      <c r="V533" s="45"/>
      <c r="W533" s="45"/>
      <c r="X533" s="45"/>
    </row>
    <row r="534" ht="15.75" customHeight="1">
      <c r="V534" s="45"/>
      <c r="W534" s="45"/>
      <c r="X534" s="45"/>
    </row>
    <row r="535" ht="15.75" customHeight="1">
      <c r="V535" s="45"/>
      <c r="W535" s="45"/>
      <c r="X535" s="45"/>
    </row>
    <row r="536" ht="15.75" customHeight="1">
      <c r="V536" s="45"/>
      <c r="W536" s="45"/>
      <c r="X536" s="45"/>
    </row>
    <row r="537" ht="15.75" customHeight="1">
      <c r="V537" s="45"/>
      <c r="W537" s="45"/>
      <c r="X537" s="45"/>
    </row>
    <row r="538" ht="15.75" customHeight="1">
      <c r="V538" s="45"/>
      <c r="W538" s="45"/>
      <c r="X538" s="45"/>
    </row>
    <row r="539" ht="15.75" customHeight="1">
      <c r="V539" s="45"/>
      <c r="W539" s="45"/>
      <c r="X539" s="45"/>
    </row>
    <row r="540" ht="15.75" customHeight="1">
      <c r="V540" s="45"/>
      <c r="W540" s="45"/>
      <c r="X540" s="45"/>
    </row>
    <row r="541" ht="15.75" customHeight="1">
      <c r="V541" s="45"/>
      <c r="W541" s="45"/>
      <c r="X541" s="45"/>
    </row>
    <row r="542" ht="15.75" customHeight="1">
      <c r="V542" s="45"/>
      <c r="W542" s="45"/>
      <c r="X542" s="45"/>
    </row>
    <row r="543" ht="15.75" customHeight="1">
      <c r="V543" s="45"/>
      <c r="W543" s="45"/>
      <c r="X543" s="45"/>
    </row>
    <row r="544" ht="15.75" customHeight="1">
      <c r="V544" s="45"/>
      <c r="W544" s="45"/>
      <c r="X544" s="45"/>
    </row>
    <row r="545" ht="15.75" customHeight="1">
      <c r="V545" s="45"/>
      <c r="W545" s="45"/>
      <c r="X545" s="45"/>
    </row>
    <row r="546" ht="15.75" customHeight="1">
      <c r="V546" s="45"/>
      <c r="W546" s="45"/>
      <c r="X546" s="45"/>
    </row>
    <row r="547" ht="15.75" customHeight="1">
      <c r="V547" s="45"/>
      <c r="W547" s="45"/>
      <c r="X547" s="45"/>
    </row>
    <row r="548" ht="15.75" customHeight="1">
      <c r="V548" s="45"/>
      <c r="W548" s="45"/>
      <c r="X548" s="45"/>
    </row>
    <row r="549" ht="15.75" customHeight="1">
      <c r="V549" s="45"/>
      <c r="W549" s="45"/>
      <c r="X549" s="45"/>
    </row>
    <row r="550" ht="15.75" customHeight="1">
      <c r="V550" s="45"/>
      <c r="W550" s="45"/>
      <c r="X550" s="45"/>
    </row>
    <row r="551" ht="15.75" customHeight="1">
      <c r="V551" s="45"/>
      <c r="W551" s="45"/>
      <c r="X551" s="45"/>
    </row>
    <row r="552" ht="15.75" customHeight="1">
      <c r="V552" s="45"/>
      <c r="W552" s="45"/>
      <c r="X552" s="45"/>
    </row>
    <row r="553" ht="15.75" customHeight="1">
      <c r="V553" s="45"/>
      <c r="W553" s="45"/>
      <c r="X553" s="45"/>
    </row>
    <row r="554" ht="15.75" customHeight="1">
      <c r="V554" s="45"/>
      <c r="W554" s="45"/>
      <c r="X554" s="45"/>
    </row>
    <row r="555" ht="15.75" customHeight="1">
      <c r="V555" s="45"/>
      <c r="W555" s="45"/>
      <c r="X555" s="45"/>
    </row>
    <row r="556" ht="15.75" customHeight="1">
      <c r="V556" s="45"/>
      <c r="W556" s="45"/>
      <c r="X556" s="45"/>
    </row>
    <row r="557" ht="15.75" customHeight="1">
      <c r="V557" s="45"/>
      <c r="W557" s="45"/>
      <c r="X557" s="45"/>
    </row>
    <row r="558" ht="15.75" customHeight="1">
      <c r="V558" s="45"/>
      <c r="W558" s="45"/>
      <c r="X558" s="45"/>
    </row>
    <row r="559" ht="15.75" customHeight="1">
      <c r="V559" s="45"/>
      <c r="W559" s="45"/>
      <c r="X559" s="45"/>
    </row>
    <row r="560" ht="15.75" customHeight="1">
      <c r="V560" s="45"/>
      <c r="W560" s="45"/>
      <c r="X560" s="45"/>
    </row>
    <row r="561" ht="15.75" customHeight="1">
      <c r="V561" s="45"/>
      <c r="W561" s="45"/>
      <c r="X561" s="45"/>
    </row>
    <row r="562" ht="15.75" customHeight="1">
      <c r="V562" s="45"/>
      <c r="W562" s="45"/>
      <c r="X562" s="45"/>
    </row>
    <row r="563" ht="15.75" customHeight="1">
      <c r="V563" s="45"/>
      <c r="W563" s="45"/>
      <c r="X563" s="45"/>
    </row>
    <row r="564" ht="15.75" customHeight="1">
      <c r="V564" s="45"/>
      <c r="W564" s="45"/>
      <c r="X564" s="45"/>
    </row>
    <row r="565" ht="15.75" customHeight="1">
      <c r="V565" s="45"/>
      <c r="W565" s="45"/>
      <c r="X565" s="45"/>
    </row>
    <row r="566" ht="15.75" customHeight="1">
      <c r="V566" s="45"/>
      <c r="W566" s="45"/>
      <c r="X566" s="45"/>
    </row>
    <row r="567" ht="15.75" customHeight="1">
      <c r="V567" s="45"/>
      <c r="W567" s="45"/>
      <c r="X567" s="45"/>
    </row>
    <row r="568" ht="15.75" customHeight="1">
      <c r="V568" s="45"/>
      <c r="W568" s="45"/>
      <c r="X568" s="45"/>
    </row>
    <row r="569" ht="15.75" customHeight="1">
      <c r="V569" s="45"/>
      <c r="W569" s="45"/>
      <c r="X569" s="45"/>
    </row>
    <row r="570" ht="15.75" customHeight="1">
      <c r="V570" s="45"/>
      <c r="W570" s="45"/>
      <c r="X570" s="45"/>
    </row>
    <row r="571" ht="15.75" customHeight="1">
      <c r="V571" s="45"/>
      <c r="W571" s="45"/>
      <c r="X571" s="45"/>
    </row>
    <row r="572" ht="15.75" customHeight="1">
      <c r="V572" s="45"/>
      <c r="W572" s="45"/>
      <c r="X572" s="45"/>
    </row>
    <row r="573" ht="15.75" customHeight="1">
      <c r="V573" s="45"/>
      <c r="W573" s="45"/>
      <c r="X573" s="45"/>
    </row>
    <row r="574" ht="15.75" customHeight="1">
      <c r="V574" s="45"/>
      <c r="W574" s="45"/>
      <c r="X574" s="45"/>
    </row>
    <row r="575" ht="15.75" customHeight="1">
      <c r="V575" s="45"/>
      <c r="W575" s="45"/>
      <c r="X575" s="45"/>
    </row>
    <row r="576" ht="15.75" customHeight="1">
      <c r="V576" s="45"/>
      <c r="W576" s="45"/>
      <c r="X576" s="45"/>
    </row>
    <row r="577" ht="15.75" customHeight="1">
      <c r="V577" s="45"/>
      <c r="W577" s="45"/>
      <c r="X577" s="45"/>
    </row>
    <row r="578" ht="15.75" customHeight="1">
      <c r="V578" s="45"/>
      <c r="W578" s="45"/>
      <c r="X578" s="45"/>
    </row>
    <row r="579" ht="15.75" customHeight="1">
      <c r="V579" s="45"/>
      <c r="W579" s="45"/>
      <c r="X579" s="45"/>
    </row>
    <row r="580" ht="15.75" customHeight="1">
      <c r="V580" s="45"/>
      <c r="W580" s="45"/>
      <c r="X580" s="45"/>
    </row>
    <row r="581" ht="15.75" customHeight="1">
      <c r="V581" s="45"/>
      <c r="W581" s="45"/>
      <c r="X581" s="45"/>
    </row>
    <row r="582" ht="15.75" customHeight="1">
      <c r="V582" s="45"/>
      <c r="W582" s="45"/>
      <c r="X582" s="45"/>
    </row>
    <row r="583" ht="15.75" customHeight="1">
      <c r="V583" s="45"/>
      <c r="W583" s="45"/>
      <c r="X583" s="45"/>
    </row>
    <row r="584" ht="15.75" customHeight="1">
      <c r="V584" s="45"/>
      <c r="W584" s="45"/>
      <c r="X584" s="45"/>
    </row>
    <row r="585" ht="15.75" customHeight="1">
      <c r="V585" s="45"/>
      <c r="W585" s="45"/>
      <c r="X585" s="45"/>
    </row>
    <row r="586" ht="15.75" customHeight="1">
      <c r="V586" s="45"/>
      <c r="W586" s="45"/>
      <c r="X586" s="45"/>
    </row>
    <row r="587" ht="15.75" customHeight="1">
      <c r="V587" s="45"/>
      <c r="W587" s="45"/>
      <c r="X587" s="45"/>
    </row>
    <row r="588" ht="15.75" customHeight="1">
      <c r="V588" s="45"/>
      <c r="W588" s="45"/>
      <c r="X588" s="45"/>
    </row>
    <row r="589" ht="15.75" customHeight="1">
      <c r="V589" s="45"/>
      <c r="W589" s="45"/>
      <c r="X589" s="45"/>
    </row>
    <row r="590" ht="15.75" customHeight="1">
      <c r="V590" s="45"/>
      <c r="W590" s="45"/>
      <c r="X590" s="45"/>
    </row>
    <row r="591" ht="15.75" customHeight="1">
      <c r="V591" s="45"/>
      <c r="W591" s="45"/>
      <c r="X591" s="45"/>
    </row>
    <row r="592" ht="15.75" customHeight="1">
      <c r="V592" s="45"/>
      <c r="W592" s="45"/>
      <c r="X592" s="45"/>
    </row>
    <row r="593" ht="15.75" customHeight="1">
      <c r="V593" s="45"/>
      <c r="W593" s="45"/>
      <c r="X593" s="45"/>
    </row>
    <row r="594" ht="15.75" customHeight="1">
      <c r="V594" s="45"/>
      <c r="W594" s="45"/>
      <c r="X594" s="45"/>
    </row>
    <row r="595" ht="15.75" customHeight="1">
      <c r="V595" s="45"/>
      <c r="W595" s="45"/>
      <c r="X595" s="45"/>
    </row>
    <row r="596" ht="15.75" customHeight="1">
      <c r="V596" s="45"/>
      <c r="W596" s="45"/>
      <c r="X596" s="45"/>
    </row>
    <row r="597" ht="15.75" customHeight="1">
      <c r="V597" s="45"/>
      <c r="W597" s="45"/>
      <c r="X597" s="45"/>
    </row>
    <row r="598" ht="15.75" customHeight="1">
      <c r="V598" s="45"/>
      <c r="W598" s="45"/>
      <c r="X598" s="45"/>
    </row>
    <row r="599" ht="15.75" customHeight="1">
      <c r="V599" s="45"/>
      <c r="W599" s="45"/>
      <c r="X599" s="45"/>
    </row>
    <row r="600" ht="15.75" customHeight="1">
      <c r="V600" s="45"/>
      <c r="W600" s="45"/>
      <c r="X600" s="45"/>
    </row>
    <row r="601" ht="15.75" customHeight="1">
      <c r="V601" s="45"/>
      <c r="W601" s="45"/>
      <c r="X601" s="45"/>
    </row>
    <row r="602" ht="15.75" customHeight="1">
      <c r="V602" s="45"/>
      <c r="W602" s="45"/>
      <c r="X602" s="45"/>
    </row>
    <row r="603" ht="15.75" customHeight="1">
      <c r="V603" s="45"/>
      <c r="W603" s="45"/>
      <c r="X603" s="45"/>
    </row>
    <row r="604" ht="15.75" customHeight="1">
      <c r="V604" s="45"/>
      <c r="W604" s="45"/>
      <c r="X604" s="45"/>
    </row>
    <row r="605" ht="15.75" customHeight="1">
      <c r="V605" s="45"/>
      <c r="W605" s="45"/>
      <c r="X605" s="45"/>
    </row>
    <row r="606" ht="15.75" customHeight="1">
      <c r="V606" s="45"/>
      <c r="W606" s="45"/>
      <c r="X606" s="45"/>
    </row>
    <row r="607" ht="15.75" customHeight="1">
      <c r="V607" s="45"/>
      <c r="W607" s="45"/>
      <c r="X607" s="45"/>
    </row>
    <row r="608" ht="15.75" customHeight="1">
      <c r="V608" s="45"/>
      <c r="W608" s="45"/>
      <c r="X608" s="45"/>
    </row>
    <row r="609" ht="15.75" customHeight="1">
      <c r="V609" s="45"/>
      <c r="W609" s="45"/>
      <c r="X609" s="45"/>
    </row>
    <row r="610" ht="15.75" customHeight="1">
      <c r="V610" s="45"/>
      <c r="W610" s="45"/>
      <c r="X610" s="45"/>
    </row>
    <row r="611" ht="15.75" customHeight="1">
      <c r="V611" s="45"/>
      <c r="W611" s="45"/>
      <c r="X611" s="45"/>
    </row>
    <row r="612" ht="15.75" customHeight="1">
      <c r="V612" s="45"/>
      <c r="W612" s="45"/>
      <c r="X612" s="45"/>
    </row>
    <row r="613" ht="15.75" customHeight="1">
      <c r="V613" s="45"/>
      <c r="W613" s="45"/>
      <c r="X613" s="45"/>
    </row>
    <row r="614" ht="15.75" customHeight="1">
      <c r="V614" s="45"/>
      <c r="W614" s="45"/>
      <c r="X614" s="45"/>
    </row>
    <row r="615" ht="15.75" customHeight="1">
      <c r="V615" s="45"/>
      <c r="W615" s="45"/>
      <c r="X615" s="45"/>
    </row>
    <row r="616" ht="15.75" customHeight="1">
      <c r="V616" s="45"/>
      <c r="W616" s="45"/>
      <c r="X616" s="45"/>
    </row>
    <row r="617" ht="15.75" customHeight="1">
      <c r="V617" s="45"/>
      <c r="W617" s="45"/>
      <c r="X617" s="45"/>
    </row>
    <row r="618" ht="15.75" customHeight="1">
      <c r="V618" s="45"/>
      <c r="W618" s="45"/>
      <c r="X618" s="45"/>
    </row>
    <row r="619" ht="15.75" customHeight="1">
      <c r="V619" s="45"/>
      <c r="W619" s="45"/>
      <c r="X619" s="45"/>
    </row>
    <row r="620" ht="15.75" customHeight="1">
      <c r="V620" s="45"/>
      <c r="W620" s="45"/>
      <c r="X620" s="45"/>
    </row>
    <row r="621" ht="15.75" customHeight="1">
      <c r="V621" s="45"/>
      <c r="W621" s="45"/>
      <c r="X621" s="45"/>
    </row>
    <row r="622" ht="15.75" customHeight="1">
      <c r="V622" s="45"/>
      <c r="W622" s="45"/>
      <c r="X622" s="45"/>
    </row>
    <row r="623" ht="15.75" customHeight="1">
      <c r="V623" s="45"/>
      <c r="W623" s="45"/>
      <c r="X623" s="45"/>
    </row>
    <row r="624" ht="15.75" customHeight="1">
      <c r="V624" s="45"/>
      <c r="W624" s="45"/>
      <c r="X624" s="45"/>
    </row>
    <row r="625" ht="15.75" customHeight="1">
      <c r="V625" s="45"/>
      <c r="W625" s="45"/>
      <c r="X625" s="45"/>
    </row>
    <row r="626" ht="15.75" customHeight="1">
      <c r="V626" s="45"/>
      <c r="W626" s="45"/>
      <c r="X626" s="45"/>
    </row>
    <row r="627" ht="15.75" customHeight="1">
      <c r="V627" s="45"/>
      <c r="W627" s="45"/>
      <c r="X627" s="45"/>
    </row>
    <row r="628" ht="15.75" customHeight="1">
      <c r="V628" s="45"/>
      <c r="W628" s="45"/>
      <c r="X628" s="45"/>
    </row>
    <row r="629" ht="15.75" customHeight="1">
      <c r="V629" s="45"/>
      <c r="W629" s="45"/>
      <c r="X629" s="45"/>
    </row>
    <row r="630" ht="15.75" customHeight="1">
      <c r="V630" s="45"/>
      <c r="W630" s="45"/>
      <c r="X630" s="45"/>
    </row>
    <row r="631" ht="15.75" customHeight="1">
      <c r="V631" s="45"/>
      <c r="W631" s="45"/>
      <c r="X631" s="45"/>
    </row>
    <row r="632" ht="15.75" customHeight="1">
      <c r="V632" s="45"/>
      <c r="W632" s="45"/>
      <c r="X632" s="45"/>
    </row>
    <row r="633" ht="15.75" customHeight="1">
      <c r="V633" s="45"/>
      <c r="W633" s="45"/>
      <c r="X633" s="45"/>
    </row>
    <row r="634" ht="15.75" customHeight="1">
      <c r="V634" s="45"/>
      <c r="W634" s="45"/>
      <c r="X634" s="45"/>
    </row>
    <row r="635" ht="15.75" customHeight="1">
      <c r="V635" s="45"/>
      <c r="W635" s="45"/>
      <c r="X635" s="45"/>
    </row>
    <row r="636" ht="15.75" customHeight="1">
      <c r="V636" s="45"/>
      <c r="W636" s="45"/>
      <c r="X636" s="45"/>
    </row>
    <row r="637" ht="15.75" customHeight="1">
      <c r="V637" s="45"/>
      <c r="W637" s="45"/>
      <c r="X637" s="45"/>
    </row>
    <row r="638" ht="15.75" customHeight="1">
      <c r="V638" s="45"/>
      <c r="W638" s="45"/>
      <c r="X638" s="45"/>
    </row>
    <row r="639" ht="15.75" customHeight="1">
      <c r="V639" s="45"/>
      <c r="W639" s="45"/>
      <c r="X639" s="45"/>
    </row>
    <row r="640" ht="15.75" customHeight="1">
      <c r="V640" s="45"/>
      <c r="W640" s="45"/>
      <c r="X640" s="45"/>
    </row>
    <row r="641" ht="15.75" customHeight="1">
      <c r="V641" s="45"/>
      <c r="W641" s="45"/>
      <c r="X641" s="45"/>
    </row>
    <row r="642" ht="15.75" customHeight="1">
      <c r="V642" s="45"/>
      <c r="W642" s="45"/>
      <c r="X642" s="45"/>
    </row>
    <row r="643" ht="15.75" customHeight="1">
      <c r="V643" s="45"/>
      <c r="W643" s="45"/>
      <c r="X643" s="45"/>
    </row>
    <row r="644" ht="15.75" customHeight="1">
      <c r="V644" s="45"/>
      <c r="W644" s="45"/>
      <c r="X644" s="45"/>
    </row>
    <row r="645" ht="15.75" customHeight="1">
      <c r="V645" s="45"/>
      <c r="W645" s="45"/>
      <c r="X645" s="45"/>
    </row>
    <row r="646" ht="15.75" customHeight="1">
      <c r="V646" s="45"/>
      <c r="W646" s="45"/>
      <c r="X646" s="45"/>
    </row>
    <row r="647" ht="15.75" customHeight="1">
      <c r="V647" s="45"/>
      <c r="W647" s="45"/>
      <c r="X647" s="45"/>
    </row>
    <row r="648" ht="15.75" customHeight="1">
      <c r="V648" s="45"/>
      <c r="W648" s="45"/>
      <c r="X648" s="45"/>
    </row>
    <row r="649" ht="15.75" customHeight="1">
      <c r="V649" s="45"/>
      <c r="W649" s="45"/>
      <c r="X649" s="45"/>
    </row>
    <row r="650" ht="15.75" customHeight="1">
      <c r="V650" s="45"/>
      <c r="W650" s="45"/>
      <c r="X650" s="45"/>
    </row>
    <row r="651" ht="15.75" customHeight="1">
      <c r="V651" s="45"/>
      <c r="W651" s="45"/>
      <c r="X651" s="45"/>
    </row>
    <row r="652" ht="15.75" customHeight="1">
      <c r="V652" s="45"/>
      <c r="W652" s="45"/>
      <c r="X652" s="45"/>
    </row>
    <row r="653" ht="15.75" customHeight="1">
      <c r="V653" s="45"/>
      <c r="W653" s="45"/>
      <c r="X653" s="45"/>
    </row>
    <row r="654" ht="15.75" customHeight="1">
      <c r="V654" s="45"/>
      <c r="W654" s="45"/>
      <c r="X654" s="45"/>
    </row>
    <row r="655" ht="15.75" customHeight="1">
      <c r="V655" s="45"/>
      <c r="W655" s="45"/>
      <c r="X655" s="45"/>
    </row>
    <row r="656" ht="15.75" customHeight="1">
      <c r="V656" s="45"/>
      <c r="W656" s="45"/>
      <c r="X656" s="45"/>
    </row>
    <row r="657" ht="15.75" customHeight="1">
      <c r="V657" s="45"/>
      <c r="W657" s="45"/>
      <c r="X657" s="45"/>
    </row>
    <row r="658" ht="15.75" customHeight="1">
      <c r="V658" s="45"/>
      <c r="W658" s="45"/>
      <c r="X658" s="45"/>
    </row>
    <row r="659" ht="15.75" customHeight="1">
      <c r="V659" s="45"/>
      <c r="W659" s="45"/>
      <c r="X659" s="45"/>
    </row>
    <row r="660" ht="15.75" customHeight="1">
      <c r="V660" s="45"/>
      <c r="W660" s="45"/>
      <c r="X660" s="45"/>
    </row>
    <row r="661" ht="15.75" customHeight="1">
      <c r="V661" s="45"/>
      <c r="W661" s="45"/>
      <c r="X661" s="45"/>
    </row>
    <row r="662" ht="15.75" customHeight="1">
      <c r="V662" s="45"/>
      <c r="W662" s="45"/>
      <c r="X662" s="45"/>
    </row>
    <row r="663" ht="15.75" customHeight="1">
      <c r="V663" s="45"/>
      <c r="W663" s="45"/>
      <c r="X663" s="45"/>
    </row>
    <row r="664" ht="15.75" customHeight="1">
      <c r="V664" s="45"/>
      <c r="W664" s="45"/>
      <c r="X664" s="45"/>
    </row>
    <row r="665" ht="15.75" customHeight="1">
      <c r="V665" s="45"/>
      <c r="W665" s="45"/>
      <c r="X665" s="45"/>
    </row>
    <row r="666" ht="15.75" customHeight="1">
      <c r="V666" s="45"/>
      <c r="W666" s="45"/>
      <c r="X666" s="45"/>
    </row>
    <row r="667" ht="15.75" customHeight="1">
      <c r="V667" s="45"/>
      <c r="W667" s="45"/>
      <c r="X667" s="45"/>
    </row>
    <row r="668" ht="15.75" customHeight="1">
      <c r="V668" s="45"/>
      <c r="W668" s="45"/>
      <c r="X668" s="45"/>
    </row>
    <row r="669" ht="15.75" customHeight="1">
      <c r="V669" s="45"/>
      <c r="W669" s="45"/>
      <c r="X669" s="45"/>
    </row>
    <row r="670" ht="15.75" customHeight="1">
      <c r="V670" s="45"/>
      <c r="W670" s="45"/>
      <c r="X670" s="45"/>
    </row>
    <row r="671" ht="15.75" customHeight="1">
      <c r="V671" s="45"/>
      <c r="W671" s="45"/>
      <c r="X671" s="45"/>
    </row>
    <row r="672" ht="15.75" customHeight="1">
      <c r="V672" s="45"/>
      <c r="W672" s="45"/>
      <c r="X672" s="45"/>
    </row>
    <row r="673" ht="15.75" customHeight="1">
      <c r="V673" s="45"/>
      <c r="W673" s="45"/>
      <c r="X673" s="45"/>
    </row>
    <row r="674" ht="15.75" customHeight="1">
      <c r="V674" s="45"/>
      <c r="W674" s="45"/>
      <c r="X674" s="45"/>
    </row>
    <row r="675" ht="15.75" customHeight="1">
      <c r="V675" s="45"/>
      <c r="W675" s="45"/>
      <c r="X675" s="45"/>
    </row>
    <row r="676" ht="15.75" customHeight="1">
      <c r="V676" s="45"/>
      <c r="W676" s="45"/>
      <c r="X676" s="45"/>
    </row>
    <row r="677" ht="15.75" customHeight="1">
      <c r="V677" s="45"/>
      <c r="W677" s="45"/>
      <c r="X677" s="45"/>
    </row>
    <row r="678" ht="15.75" customHeight="1">
      <c r="V678" s="45"/>
      <c r="W678" s="45"/>
      <c r="X678" s="45"/>
    </row>
    <row r="679" ht="15.75" customHeight="1">
      <c r="V679" s="45"/>
      <c r="W679" s="45"/>
      <c r="X679" s="45"/>
    </row>
    <row r="680" ht="15.75" customHeight="1">
      <c r="V680" s="45"/>
      <c r="W680" s="45"/>
      <c r="X680" s="45"/>
    </row>
    <row r="681" ht="15.75" customHeight="1">
      <c r="V681" s="45"/>
      <c r="W681" s="45"/>
      <c r="X681" s="45"/>
    </row>
    <row r="682" ht="15.75" customHeight="1">
      <c r="V682" s="45"/>
      <c r="W682" s="45"/>
      <c r="X682" s="45"/>
    </row>
    <row r="683" ht="15.75" customHeight="1">
      <c r="V683" s="45"/>
      <c r="W683" s="45"/>
      <c r="X683" s="45"/>
    </row>
    <row r="684" ht="15.75" customHeight="1">
      <c r="V684" s="45"/>
      <c r="W684" s="45"/>
      <c r="X684" s="45"/>
    </row>
    <row r="685" ht="15.75" customHeight="1">
      <c r="V685" s="45"/>
      <c r="W685" s="45"/>
      <c r="X685" s="45"/>
    </row>
    <row r="686" ht="15.75" customHeight="1">
      <c r="V686" s="45"/>
      <c r="W686" s="45"/>
      <c r="X686" s="45"/>
    </row>
    <row r="687" ht="15.75" customHeight="1">
      <c r="V687" s="45"/>
      <c r="W687" s="45"/>
      <c r="X687" s="45"/>
    </row>
    <row r="688" ht="15.75" customHeight="1">
      <c r="V688" s="45"/>
      <c r="W688" s="45"/>
      <c r="X688" s="45"/>
    </row>
    <row r="689" ht="15.75" customHeight="1">
      <c r="V689" s="45"/>
      <c r="W689" s="45"/>
      <c r="X689" s="45"/>
    </row>
    <row r="690" ht="15.75" customHeight="1">
      <c r="V690" s="45"/>
      <c r="W690" s="45"/>
      <c r="X690" s="45"/>
    </row>
    <row r="691" ht="15.75" customHeight="1">
      <c r="V691" s="45"/>
      <c r="W691" s="45"/>
      <c r="X691" s="45"/>
    </row>
    <row r="692" ht="15.75" customHeight="1">
      <c r="V692" s="45"/>
      <c r="W692" s="45"/>
      <c r="X692" s="45"/>
    </row>
    <row r="693" ht="15.75" customHeight="1">
      <c r="V693" s="45"/>
      <c r="W693" s="45"/>
      <c r="X693" s="45"/>
    </row>
    <row r="694" ht="15.75" customHeight="1">
      <c r="V694" s="45"/>
      <c r="W694" s="45"/>
      <c r="X694" s="45"/>
    </row>
    <row r="695" ht="15.75" customHeight="1">
      <c r="V695" s="45"/>
      <c r="W695" s="45"/>
      <c r="X695" s="45"/>
    </row>
    <row r="696" ht="15.75" customHeight="1">
      <c r="V696" s="45"/>
      <c r="W696" s="45"/>
      <c r="X696" s="45"/>
    </row>
    <row r="697" ht="15.75" customHeight="1">
      <c r="V697" s="45"/>
      <c r="W697" s="45"/>
      <c r="X697" s="45"/>
    </row>
    <row r="698" ht="15.75" customHeight="1">
      <c r="V698" s="45"/>
      <c r="W698" s="45"/>
      <c r="X698" s="45"/>
    </row>
    <row r="699" ht="15.75" customHeight="1">
      <c r="V699" s="45"/>
      <c r="W699" s="45"/>
      <c r="X699" s="45"/>
    </row>
    <row r="700" ht="15.75" customHeight="1">
      <c r="V700" s="45"/>
      <c r="W700" s="45"/>
      <c r="X700" s="45"/>
    </row>
    <row r="701" ht="15.75" customHeight="1">
      <c r="V701" s="45"/>
      <c r="W701" s="45"/>
      <c r="X701" s="45"/>
    </row>
    <row r="702" ht="15.75" customHeight="1">
      <c r="V702" s="45"/>
      <c r="W702" s="45"/>
      <c r="X702" s="45"/>
    </row>
    <row r="703" ht="15.75" customHeight="1">
      <c r="V703" s="45"/>
      <c r="W703" s="45"/>
      <c r="X703" s="45"/>
    </row>
    <row r="704" ht="15.75" customHeight="1">
      <c r="V704" s="45"/>
      <c r="W704" s="45"/>
      <c r="X704" s="45"/>
    </row>
    <row r="705" ht="15.75" customHeight="1">
      <c r="V705" s="45"/>
      <c r="W705" s="45"/>
      <c r="X705" s="45"/>
    </row>
    <row r="706" ht="15.75" customHeight="1">
      <c r="V706" s="45"/>
      <c r="W706" s="45"/>
      <c r="X706" s="45"/>
    </row>
    <row r="707" ht="15.75" customHeight="1">
      <c r="V707" s="45"/>
      <c r="W707" s="45"/>
      <c r="X707" s="45"/>
    </row>
    <row r="708" ht="15.75" customHeight="1">
      <c r="V708" s="45"/>
      <c r="W708" s="45"/>
      <c r="X708" s="45"/>
    </row>
    <row r="709" ht="15.75" customHeight="1">
      <c r="V709" s="45"/>
      <c r="W709" s="45"/>
      <c r="X709" s="45"/>
    </row>
    <row r="710" ht="15.75" customHeight="1">
      <c r="V710" s="45"/>
      <c r="W710" s="45"/>
      <c r="X710" s="45"/>
    </row>
    <row r="711" ht="15.75" customHeight="1">
      <c r="V711" s="45"/>
      <c r="W711" s="45"/>
      <c r="X711" s="45"/>
    </row>
    <row r="712" ht="15.75" customHeight="1">
      <c r="V712" s="45"/>
      <c r="W712" s="45"/>
      <c r="X712" s="45"/>
    </row>
    <row r="713" ht="15.75" customHeight="1">
      <c r="V713" s="45"/>
      <c r="W713" s="45"/>
      <c r="X713" s="45"/>
    </row>
    <row r="714" ht="15.75" customHeight="1">
      <c r="V714" s="45"/>
      <c r="W714" s="45"/>
      <c r="X714" s="45"/>
    </row>
    <row r="715" ht="15.75" customHeight="1">
      <c r="V715" s="45"/>
      <c r="W715" s="45"/>
      <c r="X715" s="45"/>
    </row>
    <row r="716" ht="15.75" customHeight="1">
      <c r="V716" s="45"/>
      <c r="W716" s="45"/>
      <c r="X716" s="45"/>
    </row>
    <row r="717" ht="15.75" customHeight="1">
      <c r="V717" s="45"/>
      <c r="W717" s="45"/>
      <c r="X717" s="45"/>
    </row>
    <row r="718" ht="15.75" customHeight="1">
      <c r="V718" s="45"/>
      <c r="W718" s="45"/>
      <c r="X718" s="45"/>
    </row>
    <row r="719" ht="15.75" customHeight="1">
      <c r="V719" s="45"/>
      <c r="W719" s="45"/>
      <c r="X719" s="45"/>
    </row>
    <row r="720" ht="15.75" customHeight="1">
      <c r="V720" s="45"/>
      <c r="W720" s="45"/>
      <c r="X720" s="45"/>
    </row>
    <row r="721" ht="15.75" customHeight="1">
      <c r="V721" s="45"/>
      <c r="W721" s="45"/>
      <c r="X721" s="45"/>
    </row>
    <row r="722" ht="15.75" customHeight="1">
      <c r="V722" s="45"/>
      <c r="W722" s="45"/>
      <c r="X722" s="45"/>
    </row>
    <row r="723" ht="15.75" customHeight="1">
      <c r="V723" s="45"/>
      <c r="W723" s="45"/>
      <c r="X723" s="45"/>
    </row>
    <row r="724" ht="15.75" customHeight="1">
      <c r="V724" s="45"/>
      <c r="W724" s="45"/>
      <c r="X724" s="45"/>
    </row>
    <row r="725" ht="15.75" customHeight="1">
      <c r="V725" s="45"/>
      <c r="W725" s="45"/>
      <c r="X725" s="45"/>
    </row>
    <row r="726" ht="15.75" customHeight="1">
      <c r="V726" s="45"/>
      <c r="W726" s="45"/>
      <c r="X726" s="45"/>
    </row>
    <row r="727" ht="15.75" customHeight="1">
      <c r="V727" s="45"/>
      <c r="W727" s="45"/>
      <c r="X727" s="45"/>
    </row>
    <row r="728" ht="15.75" customHeight="1">
      <c r="V728" s="45"/>
      <c r="W728" s="45"/>
      <c r="X728" s="45"/>
    </row>
    <row r="729" ht="15.75" customHeight="1">
      <c r="V729" s="45"/>
      <c r="W729" s="45"/>
      <c r="X729" s="45"/>
    </row>
    <row r="730" ht="15.75" customHeight="1">
      <c r="V730" s="45"/>
      <c r="W730" s="45"/>
      <c r="X730" s="45"/>
    </row>
    <row r="731" ht="15.75" customHeight="1">
      <c r="V731" s="45"/>
      <c r="W731" s="45"/>
      <c r="X731" s="45"/>
    </row>
    <row r="732" ht="15.75" customHeight="1">
      <c r="V732" s="45"/>
      <c r="W732" s="45"/>
      <c r="X732" s="45"/>
    </row>
    <row r="733" ht="15.75" customHeight="1">
      <c r="V733" s="45"/>
      <c r="W733" s="45"/>
      <c r="X733" s="45"/>
    </row>
    <row r="734" ht="15.75" customHeight="1">
      <c r="V734" s="45"/>
      <c r="W734" s="45"/>
      <c r="X734" s="45"/>
    </row>
    <row r="735" ht="15.75" customHeight="1">
      <c r="V735" s="45"/>
      <c r="W735" s="45"/>
      <c r="X735" s="45"/>
    </row>
    <row r="736" ht="15.75" customHeight="1">
      <c r="V736" s="45"/>
      <c r="W736" s="45"/>
      <c r="X736" s="45"/>
    </row>
    <row r="737" ht="15.75" customHeight="1">
      <c r="V737" s="45"/>
      <c r="W737" s="45"/>
      <c r="X737" s="45"/>
    </row>
    <row r="738" ht="15.75" customHeight="1">
      <c r="V738" s="45"/>
      <c r="W738" s="45"/>
      <c r="X738" s="45"/>
    </row>
    <row r="739" ht="15.75" customHeight="1">
      <c r="V739" s="45"/>
      <c r="W739" s="45"/>
      <c r="X739" s="45"/>
    </row>
    <row r="740" ht="15.75" customHeight="1">
      <c r="V740" s="45"/>
      <c r="W740" s="45"/>
      <c r="X740" s="45"/>
    </row>
    <row r="741" ht="15.75" customHeight="1">
      <c r="V741" s="45"/>
      <c r="W741" s="45"/>
      <c r="X741" s="45"/>
    </row>
    <row r="742" ht="15.75" customHeight="1">
      <c r="V742" s="45"/>
      <c r="W742" s="45"/>
      <c r="X742" s="45"/>
    </row>
    <row r="743" ht="15.75" customHeight="1">
      <c r="V743" s="45"/>
      <c r="W743" s="45"/>
      <c r="X743" s="45"/>
    </row>
    <row r="744" ht="15.75" customHeight="1">
      <c r="V744" s="45"/>
      <c r="W744" s="45"/>
      <c r="X744" s="45"/>
    </row>
    <row r="745" ht="15.75" customHeight="1">
      <c r="V745" s="45"/>
      <c r="W745" s="45"/>
      <c r="X745" s="45"/>
    </row>
    <row r="746" ht="15.75" customHeight="1">
      <c r="V746" s="45"/>
      <c r="W746" s="45"/>
      <c r="X746" s="45"/>
    </row>
    <row r="747" ht="15.75" customHeight="1">
      <c r="V747" s="45"/>
      <c r="W747" s="45"/>
      <c r="X747" s="45"/>
    </row>
    <row r="748" ht="15.75" customHeight="1">
      <c r="V748" s="45"/>
      <c r="W748" s="45"/>
      <c r="X748" s="45"/>
    </row>
    <row r="749" ht="15.75" customHeight="1">
      <c r="V749" s="45"/>
      <c r="W749" s="45"/>
      <c r="X749" s="45"/>
    </row>
    <row r="750" ht="15.75" customHeight="1">
      <c r="V750" s="45"/>
      <c r="W750" s="45"/>
      <c r="X750" s="45"/>
    </row>
    <row r="751" ht="15.75" customHeight="1">
      <c r="V751" s="45"/>
      <c r="W751" s="45"/>
      <c r="X751" s="45"/>
    </row>
    <row r="752" ht="15.75" customHeight="1">
      <c r="V752" s="45"/>
      <c r="W752" s="45"/>
      <c r="X752" s="45"/>
    </row>
    <row r="753" ht="15.75" customHeight="1">
      <c r="V753" s="45"/>
      <c r="W753" s="45"/>
      <c r="X753" s="45"/>
    </row>
    <row r="754" ht="15.75" customHeight="1">
      <c r="V754" s="45"/>
      <c r="W754" s="45"/>
      <c r="X754" s="45"/>
    </row>
    <row r="755" ht="15.75" customHeight="1">
      <c r="V755" s="45"/>
      <c r="W755" s="45"/>
      <c r="X755" s="45"/>
    </row>
    <row r="756" ht="15.75" customHeight="1">
      <c r="V756" s="45"/>
      <c r="W756" s="45"/>
      <c r="X756" s="45"/>
    </row>
    <row r="757" ht="15.75" customHeight="1">
      <c r="V757" s="45"/>
      <c r="W757" s="45"/>
      <c r="X757" s="45"/>
    </row>
    <row r="758" ht="15.75" customHeight="1">
      <c r="V758" s="45"/>
      <c r="W758" s="45"/>
      <c r="X758" s="45"/>
    </row>
    <row r="759" ht="15.75" customHeight="1">
      <c r="V759" s="45"/>
      <c r="W759" s="45"/>
      <c r="X759" s="45"/>
    </row>
    <row r="760" ht="15.75" customHeight="1">
      <c r="V760" s="45"/>
      <c r="W760" s="45"/>
      <c r="X760" s="45"/>
    </row>
    <row r="761" ht="15.75" customHeight="1">
      <c r="V761" s="45"/>
      <c r="W761" s="45"/>
      <c r="X761" s="45"/>
    </row>
    <row r="762" ht="15.75" customHeight="1">
      <c r="V762" s="45"/>
      <c r="W762" s="45"/>
      <c r="X762" s="45"/>
    </row>
    <row r="763" ht="15.75" customHeight="1">
      <c r="V763" s="45"/>
      <c r="W763" s="45"/>
      <c r="X763" s="45"/>
    </row>
    <row r="764" ht="15.75" customHeight="1">
      <c r="V764" s="45"/>
      <c r="W764" s="45"/>
      <c r="X764" s="45"/>
    </row>
    <row r="765" ht="15.75" customHeight="1">
      <c r="V765" s="45"/>
      <c r="W765" s="45"/>
      <c r="X765" s="45"/>
    </row>
    <row r="766" ht="15.75" customHeight="1">
      <c r="V766" s="45"/>
      <c r="W766" s="45"/>
      <c r="X766" s="45"/>
    </row>
    <row r="767" ht="15.75" customHeight="1">
      <c r="V767" s="45"/>
      <c r="W767" s="45"/>
      <c r="X767" s="45"/>
    </row>
    <row r="768" ht="15.75" customHeight="1">
      <c r="V768" s="45"/>
      <c r="W768" s="45"/>
      <c r="X768" s="45"/>
    </row>
    <row r="769" ht="15.75" customHeight="1">
      <c r="V769" s="45"/>
      <c r="W769" s="45"/>
      <c r="X769" s="45"/>
    </row>
    <row r="770" ht="15.75" customHeight="1">
      <c r="V770" s="45"/>
      <c r="W770" s="45"/>
      <c r="X770" s="45"/>
    </row>
    <row r="771" ht="15.75" customHeight="1">
      <c r="V771" s="45"/>
      <c r="W771" s="45"/>
      <c r="X771" s="45"/>
    </row>
    <row r="772" ht="15.75" customHeight="1">
      <c r="V772" s="45"/>
      <c r="W772" s="45"/>
      <c r="X772" s="45"/>
    </row>
    <row r="773" ht="15.75" customHeight="1">
      <c r="V773" s="45"/>
      <c r="W773" s="45"/>
      <c r="X773" s="45"/>
    </row>
    <row r="774" ht="15.75" customHeight="1">
      <c r="V774" s="45"/>
      <c r="W774" s="45"/>
      <c r="X774" s="45"/>
    </row>
    <row r="775" ht="15.75" customHeight="1">
      <c r="V775" s="45"/>
      <c r="W775" s="45"/>
      <c r="X775" s="45"/>
    </row>
    <row r="776" ht="15.75" customHeight="1">
      <c r="V776" s="45"/>
      <c r="W776" s="45"/>
      <c r="X776" s="45"/>
    </row>
    <row r="777" ht="15.75" customHeight="1">
      <c r="V777" s="45"/>
      <c r="W777" s="45"/>
      <c r="X777" s="45"/>
    </row>
    <row r="778" ht="15.75" customHeight="1">
      <c r="V778" s="45"/>
      <c r="W778" s="45"/>
      <c r="X778" s="45"/>
    </row>
    <row r="779" ht="15.75" customHeight="1">
      <c r="V779" s="45"/>
      <c r="W779" s="45"/>
      <c r="X779" s="45"/>
    </row>
    <row r="780" ht="15.75" customHeight="1">
      <c r="V780" s="45"/>
      <c r="W780" s="45"/>
      <c r="X780" s="45"/>
    </row>
    <row r="781" ht="15.75" customHeight="1">
      <c r="V781" s="45"/>
      <c r="W781" s="45"/>
      <c r="X781" s="45"/>
    </row>
    <row r="782" ht="15.75" customHeight="1">
      <c r="V782" s="45"/>
      <c r="W782" s="45"/>
      <c r="X782" s="45"/>
    </row>
    <row r="783" ht="15.75" customHeight="1">
      <c r="V783" s="45"/>
      <c r="W783" s="45"/>
      <c r="X783" s="45"/>
    </row>
    <row r="784" ht="15.75" customHeight="1">
      <c r="V784" s="45"/>
      <c r="W784" s="45"/>
      <c r="X784" s="45"/>
    </row>
    <row r="785" ht="15.75" customHeight="1">
      <c r="V785" s="45"/>
      <c r="W785" s="45"/>
      <c r="X785" s="45"/>
    </row>
    <row r="786" ht="15.75" customHeight="1">
      <c r="V786" s="45"/>
      <c r="W786" s="45"/>
      <c r="X786" s="45"/>
    </row>
    <row r="787" ht="15.75" customHeight="1">
      <c r="V787" s="45"/>
      <c r="W787" s="45"/>
      <c r="X787" s="45"/>
    </row>
    <row r="788" ht="15.75" customHeight="1">
      <c r="V788" s="45"/>
      <c r="W788" s="45"/>
      <c r="X788" s="45"/>
    </row>
    <row r="789" ht="15.75" customHeight="1">
      <c r="V789" s="45"/>
      <c r="W789" s="45"/>
      <c r="X789" s="45"/>
    </row>
    <row r="790" ht="15.75" customHeight="1">
      <c r="V790" s="45"/>
      <c r="W790" s="45"/>
      <c r="X790" s="45"/>
    </row>
    <row r="791" ht="15.75" customHeight="1">
      <c r="V791" s="45"/>
      <c r="W791" s="45"/>
      <c r="X791" s="45"/>
    </row>
    <row r="792" ht="15.75" customHeight="1">
      <c r="V792" s="45"/>
      <c r="W792" s="45"/>
      <c r="X792" s="45"/>
    </row>
    <row r="793" ht="15.75" customHeight="1">
      <c r="V793" s="45"/>
      <c r="W793" s="45"/>
      <c r="X793" s="45"/>
    </row>
    <row r="794" ht="15.75" customHeight="1">
      <c r="V794" s="45"/>
      <c r="W794" s="45"/>
      <c r="X794" s="45"/>
    </row>
    <row r="795" ht="15.75" customHeight="1">
      <c r="V795" s="45"/>
      <c r="W795" s="45"/>
      <c r="X795" s="45"/>
    </row>
    <row r="796" ht="15.75" customHeight="1">
      <c r="V796" s="45"/>
      <c r="W796" s="45"/>
      <c r="X796" s="45"/>
    </row>
    <row r="797" ht="15.75" customHeight="1">
      <c r="V797" s="45"/>
      <c r="W797" s="45"/>
      <c r="X797" s="45"/>
    </row>
    <row r="798" ht="15.75" customHeight="1">
      <c r="V798" s="45"/>
      <c r="W798" s="45"/>
      <c r="X798" s="45"/>
    </row>
    <row r="799" ht="15.75" customHeight="1">
      <c r="V799" s="45"/>
      <c r="W799" s="45"/>
      <c r="X799" s="45"/>
    </row>
    <row r="800" ht="15.75" customHeight="1">
      <c r="V800" s="45"/>
      <c r="W800" s="45"/>
      <c r="X800" s="45"/>
    </row>
    <row r="801" ht="15.75" customHeight="1">
      <c r="V801" s="45"/>
      <c r="W801" s="45"/>
      <c r="X801" s="45"/>
    </row>
    <row r="802" ht="15.75" customHeight="1">
      <c r="V802" s="45"/>
      <c r="W802" s="45"/>
      <c r="X802" s="45"/>
    </row>
    <row r="803" ht="15.75" customHeight="1">
      <c r="V803" s="45"/>
      <c r="W803" s="45"/>
      <c r="X803" s="45"/>
    </row>
    <row r="804" ht="15.75" customHeight="1">
      <c r="V804" s="45"/>
      <c r="W804" s="45"/>
      <c r="X804" s="45"/>
    </row>
    <row r="805" ht="15.75" customHeight="1">
      <c r="V805" s="45"/>
      <c r="W805" s="45"/>
      <c r="X805" s="45"/>
    </row>
    <row r="806" ht="15.75" customHeight="1">
      <c r="V806" s="45"/>
      <c r="W806" s="45"/>
      <c r="X806" s="45"/>
    </row>
    <row r="807" ht="15.75" customHeight="1">
      <c r="V807" s="45"/>
      <c r="W807" s="45"/>
      <c r="X807" s="45"/>
    </row>
    <row r="808" ht="15.75" customHeight="1">
      <c r="V808" s="45"/>
      <c r="W808" s="45"/>
      <c r="X808" s="45"/>
    </row>
    <row r="809" ht="15.75" customHeight="1">
      <c r="V809" s="45"/>
      <c r="W809" s="45"/>
      <c r="X809" s="45"/>
    </row>
    <row r="810" ht="15.75" customHeight="1">
      <c r="V810" s="45"/>
      <c r="W810" s="45"/>
      <c r="X810" s="45"/>
    </row>
    <row r="811" ht="15.75" customHeight="1">
      <c r="V811" s="45"/>
      <c r="W811" s="45"/>
      <c r="X811" s="45"/>
    </row>
    <row r="812" ht="15.75" customHeight="1">
      <c r="V812" s="45"/>
      <c r="W812" s="45"/>
      <c r="X812" s="45"/>
    </row>
    <row r="813" ht="15.75" customHeight="1">
      <c r="V813" s="45"/>
      <c r="W813" s="45"/>
      <c r="X813" s="45"/>
    </row>
    <row r="814" ht="15.75" customHeight="1">
      <c r="V814" s="45"/>
      <c r="W814" s="45"/>
      <c r="X814" s="45"/>
    </row>
    <row r="815" ht="15.75" customHeight="1">
      <c r="V815" s="45"/>
      <c r="W815" s="45"/>
      <c r="X815" s="45"/>
    </row>
    <row r="816" ht="15.75" customHeight="1">
      <c r="V816" s="45"/>
      <c r="W816" s="45"/>
      <c r="X816" s="45"/>
    </row>
    <row r="817" ht="15.75" customHeight="1">
      <c r="V817" s="45"/>
      <c r="W817" s="45"/>
      <c r="X817" s="45"/>
    </row>
    <row r="818" ht="15.75" customHeight="1">
      <c r="V818" s="45"/>
      <c r="W818" s="45"/>
      <c r="X818" s="45"/>
    </row>
    <row r="819" ht="15.75" customHeight="1">
      <c r="V819" s="45"/>
      <c r="W819" s="45"/>
      <c r="X819" s="45"/>
    </row>
    <row r="820" ht="15.75" customHeight="1">
      <c r="V820" s="45"/>
      <c r="W820" s="45"/>
      <c r="X820" s="45"/>
    </row>
    <row r="821" ht="15.75" customHeight="1">
      <c r="V821" s="45"/>
      <c r="W821" s="45"/>
      <c r="X821" s="45"/>
    </row>
    <row r="822" ht="15.75" customHeight="1">
      <c r="V822" s="45"/>
      <c r="W822" s="45"/>
      <c r="X822" s="45"/>
    </row>
    <row r="823" ht="15.75" customHeight="1">
      <c r="V823" s="45"/>
      <c r="W823" s="45"/>
      <c r="X823" s="45"/>
    </row>
    <row r="824" ht="15.75" customHeight="1">
      <c r="V824" s="45"/>
      <c r="W824" s="45"/>
      <c r="X824" s="45"/>
    </row>
    <row r="825" ht="15.75" customHeight="1">
      <c r="V825" s="45"/>
      <c r="W825" s="45"/>
      <c r="X825" s="45"/>
    </row>
    <row r="826" ht="15.75" customHeight="1">
      <c r="V826" s="45"/>
      <c r="W826" s="45"/>
      <c r="X826" s="45"/>
    </row>
    <row r="827" ht="15.75" customHeight="1">
      <c r="V827" s="45"/>
      <c r="W827" s="45"/>
      <c r="X827" s="45"/>
    </row>
    <row r="828" ht="15.75" customHeight="1">
      <c r="V828" s="45"/>
      <c r="W828" s="45"/>
      <c r="X828" s="45"/>
    </row>
    <row r="829" ht="15.75" customHeight="1">
      <c r="V829" s="45"/>
      <c r="W829" s="45"/>
      <c r="X829" s="45"/>
    </row>
    <row r="830" ht="15.75" customHeight="1">
      <c r="V830" s="45"/>
      <c r="W830" s="45"/>
      <c r="X830" s="45"/>
    </row>
    <row r="831" ht="15.75" customHeight="1">
      <c r="V831" s="45"/>
      <c r="W831" s="45"/>
      <c r="X831" s="45"/>
    </row>
    <row r="832" ht="15.75" customHeight="1">
      <c r="V832" s="45"/>
      <c r="W832" s="45"/>
      <c r="X832" s="45"/>
    </row>
    <row r="833" ht="15.75" customHeight="1">
      <c r="V833" s="45"/>
      <c r="W833" s="45"/>
      <c r="X833" s="45"/>
    </row>
    <row r="834" ht="15.75" customHeight="1">
      <c r="V834" s="45"/>
      <c r="W834" s="45"/>
      <c r="X834" s="45"/>
    </row>
    <row r="835" ht="15.75" customHeight="1">
      <c r="V835" s="45"/>
      <c r="W835" s="45"/>
      <c r="X835" s="45"/>
    </row>
    <row r="836" ht="15.75" customHeight="1">
      <c r="V836" s="45"/>
      <c r="W836" s="45"/>
      <c r="X836" s="45"/>
    </row>
    <row r="837" ht="15.75" customHeight="1">
      <c r="V837" s="45"/>
      <c r="W837" s="45"/>
      <c r="X837" s="45"/>
    </row>
    <row r="838" ht="15.75" customHeight="1">
      <c r="V838" s="45"/>
      <c r="W838" s="45"/>
      <c r="X838" s="45"/>
    </row>
    <row r="839" ht="15.75" customHeight="1">
      <c r="V839" s="45"/>
      <c r="W839" s="45"/>
      <c r="X839" s="45"/>
    </row>
    <row r="840" ht="15.75" customHeight="1">
      <c r="V840" s="45"/>
      <c r="W840" s="45"/>
      <c r="X840" s="45"/>
    </row>
    <row r="841" ht="15.75" customHeight="1">
      <c r="V841" s="45"/>
      <c r="W841" s="45"/>
      <c r="X841" s="45"/>
    </row>
    <row r="842" ht="15.75" customHeight="1">
      <c r="V842" s="45"/>
      <c r="W842" s="45"/>
      <c r="X842" s="45"/>
    </row>
    <row r="843" ht="15.75" customHeight="1">
      <c r="V843" s="45"/>
      <c r="W843" s="45"/>
      <c r="X843" s="45"/>
    </row>
    <row r="844" ht="15.75" customHeight="1">
      <c r="V844" s="45"/>
      <c r="W844" s="45"/>
      <c r="X844" s="45"/>
    </row>
    <row r="845" ht="15.75" customHeight="1">
      <c r="V845" s="45"/>
      <c r="W845" s="45"/>
      <c r="X845" s="45"/>
    </row>
    <row r="846" ht="15.75" customHeight="1">
      <c r="V846" s="45"/>
      <c r="W846" s="45"/>
      <c r="X846" s="45"/>
    </row>
    <row r="847" ht="15.75" customHeight="1">
      <c r="V847" s="45"/>
      <c r="W847" s="45"/>
      <c r="X847" s="45"/>
    </row>
    <row r="848" ht="15.75" customHeight="1">
      <c r="V848" s="45"/>
      <c r="W848" s="45"/>
      <c r="X848" s="45"/>
    </row>
    <row r="849" ht="15.75" customHeight="1">
      <c r="V849" s="45"/>
      <c r="W849" s="45"/>
      <c r="X849" s="45"/>
    </row>
    <row r="850" ht="15.75" customHeight="1">
      <c r="V850" s="45"/>
      <c r="W850" s="45"/>
      <c r="X850" s="45"/>
    </row>
    <row r="851" ht="15.75" customHeight="1">
      <c r="V851" s="45"/>
      <c r="W851" s="45"/>
      <c r="X851" s="45"/>
    </row>
    <row r="852" ht="15.75" customHeight="1">
      <c r="V852" s="45"/>
      <c r="W852" s="45"/>
      <c r="X852" s="45"/>
    </row>
    <row r="853" ht="15.75" customHeight="1">
      <c r="V853" s="45"/>
      <c r="W853" s="45"/>
      <c r="X853" s="45"/>
    </row>
    <row r="854" ht="15.75" customHeight="1">
      <c r="V854" s="45"/>
      <c r="W854" s="45"/>
      <c r="X854" s="45"/>
    </row>
    <row r="855" ht="15.75" customHeight="1">
      <c r="V855" s="45"/>
      <c r="W855" s="45"/>
      <c r="X855" s="45"/>
    </row>
    <row r="856" ht="15.75" customHeight="1">
      <c r="V856" s="45"/>
      <c r="W856" s="45"/>
      <c r="X856" s="45"/>
    </row>
    <row r="857" ht="15.75" customHeight="1">
      <c r="V857" s="45"/>
      <c r="W857" s="45"/>
      <c r="X857" s="45"/>
    </row>
    <row r="858" ht="15.75" customHeight="1">
      <c r="V858" s="45"/>
      <c r="W858" s="45"/>
      <c r="X858" s="45"/>
    </row>
    <row r="859" ht="15.75" customHeight="1">
      <c r="V859" s="45"/>
      <c r="W859" s="45"/>
      <c r="X859" s="45"/>
    </row>
    <row r="860" ht="15.75" customHeight="1">
      <c r="V860" s="45"/>
      <c r="W860" s="45"/>
      <c r="X860" s="45"/>
    </row>
    <row r="861" ht="15.75" customHeight="1">
      <c r="V861" s="45"/>
      <c r="W861" s="45"/>
      <c r="X861" s="45"/>
    </row>
    <row r="862" ht="15.75" customHeight="1">
      <c r="V862" s="45"/>
      <c r="W862" s="45"/>
      <c r="X862" s="45"/>
    </row>
    <row r="863" ht="15.75" customHeight="1">
      <c r="V863" s="45"/>
      <c r="W863" s="45"/>
      <c r="X863" s="45"/>
    </row>
    <row r="864" ht="15.75" customHeight="1">
      <c r="V864" s="45"/>
      <c r="W864" s="45"/>
      <c r="X864" s="45"/>
    </row>
    <row r="865" ht="15.75" customHeight="1">
      <c r="V865" s="45"/>
      <c r="W865" s="45"/>
      <c r="X865" s="45"/>
    </row>
    <row r="866" ht="15.75" customHeight="1">
      <c r="V866" s="45"/>
      <c r="W866" s="45"/>
      <c r="X866" s="45"/>
    </row>
    <row r="867" ht="15.75" customHeight="1">
      <c r="V867" s="45"/>
      <c r="W867" s="45"/>
      <c r="X867" s="45"/>
    </row>
    <row r="868" ht="15.75" customHeight="1">
      <c r="V868" s="45"/>
      <c r="W868" s="45"/>
      <c r="X868" s="45"/>
    </row>
    <row r="869" ht="15.75" customHeight="1">
      <c r="V869" s="45"/>
      <c r="W869" s="45"/>
      <c r="X869" s="45"/>
    </row>
    <row r="870" ht="15.75" customHeight="1">
      <c r="V870" s="45"/>
      <c r="W870" s="45"/>
      <c r="X870" s="45"/>
    </row>
    <row r="871" ht="15.75" customHeight="1">
      <c r="V871" s="45"/>
      <c r="W871" s="45"/>
      <c r="X871" s="45"/>
    </row>
    <row r="872" ht="15.75" customHeight="1">
      <c r="V872" s="45"/>
      <c r="W872" s="45"/>
      <c r="X872" s="45"/>
    </row>
    <row r="873" ht="15.75" customHeight="1">
      <c r="V873" s="45"/>
      <c r="W873" s="45"/>
      <c r="X873" s="45"/>
    </row>
    <row r="874" ht="15.75" customHeight="1">
      <c r="V874" s="45"/>
      <c r="W874" s="45"/>
      <c r="X874" s="45"/>
    </row>
    <row r="875" ht="15.75" customHeight="1">
      <c r="V875" s="45"/>
      <c r="W875" s="45"/>
      <c r="X875" s="45"/>
    </row>
    <row r="876" ht="15.75" customHeight="1">
      <c r="V876" s="45"/>
      <c r="W876" s="45"/>
      <c r="X876" s="45"/>
    </row>
    <row r="877" ht="15.75" customHeight="1">
      <c r="V877" s="45"/>
      <c r="W877" s="45"/>
      <c r="X877" s="45"/>
    </row>
    <row r="878" ht="15.75" customHeight="1">
      <c r="V878" s="45"/>
      <c r="W878" s="45"/>
      <c r="X878" s="45"/>
    </row>
    <row r="879" ht="15.75" customHeight="1">
      <c r="V879" s="45"/>
      <c r="W879" s="45"/>
      <c r="X879" s="45"/>
    </row>
    <row r="880" ht="15.75" customHeight="1">
      <c r="V880" s="45"/>
      <c r="W880" s="45"/>
      <c r="X880" s="45"/>
    </row>
    <row r="881" ht="15.75" customHeight="1">
      <c r="V881" s="45"/>
      <c r="W881" s="45"/>
      <c r="X881" s="45"/>
    </row>
    <row r="882" ht="15.75" customHeight="1">
      <c r="V882" s="45"/>
      <c r="W882" s="45"/>
      <c r="X882" s="45"/>
    </row>
    <row r="883" ht="15.75" customHeight="1">
      <c r="V883" s="45"/>
      <c r="W883" s="45"/>
      <c r="X883" s="45"/>
    </row>
    <row r="884" ht="15.75" customHeight="1">
      <c r="V884" s="45"/>
      <c r="W884" s="45"/>
      <c r="X884" s="45"/>
    </row>
    <row r="885" ht="15.75" customHeight="1">
      <c r="V885" s="45"/>
      <c r="W885" s="45"/>
      <c r="X885" s="45"/>
    </row>
    <row r="886" ht="15.75" customHeight="1">
      <c r="V886" s="45"/>
      <c r="W886" s="45"/>
      <c r="X886" s="45"/>
    </row>
    <row r="887" ht="15.75" customHeight="1">
      <c r="V887" s="45"/>
      <c r="W887" s="45"/>
      <c r="X887" s="45"/>
    </row>
    <row r="888" ht="15.75" customHeight="1">
      <c r="V888" s="45"/>
      <c r="W888" s="45"/>
      <c r="X888" s="45"/>
    </row>
    <row r="889" ht="15.75" customHeight="1">
      <c r="V889" s="45"/>
      <c r="W889" s="45"/>
      <c r="X889" s="45"/>
    </row>
    <row r="890" ht="15.75" customHeight="1">
      <c r="V890" s="45"/>
      <c r="W890" s="45"/>
      <c r="X890" s="45"/>
    </row>
    <row r="891" ht="15.75" customHeight="1">
      <c r="V891" s="45"/>
      <c r="W891" s="45"/>
      <c r="X891" s="45"/>
    </row>
    <row r="892" ht="15.75" customHeight="1">
      <c r="V892" s="45"/>
      <c r="W892" s="45"/>
      <c r="X892" s="45"/>
    </row>
    <row r="893" ht="15.75" customHeight="1">
      <c r="V893" s="45"/>
      <c r="W893" s="45"/>
      <c r="X893" s="45"/>
    </row>
    <row r="894" ht="15.75" customHeight="1">
      <c r="V894" s="45"/>
      <c r="W894" s="45"/>
      <c r="X894" s="45"/>
    </row>
    <row r="895" ht="15.75" customHeight="1">
      <c r="V895" s="45"/>
      <c r="W895" s="45"/>
      <c r="X895" s="45"/>
    </row>
    <row r="896" ht="15.75" customHeight="1">
      <c r="V896" s="45"/>
      <c r="W896" s="45"/>
      <c r="X896" s="45"/>
    </row>
    <row r="897" ht="15.75" customHeight="1">
      <c r="V897" s="45"/>
      <c r="W897" s="45"/>
      <c r="X897" s="45"/>
    </row>
    <row r="898" ht="15.75" customHeight="1">
      <c r="V898" s="45"/>
      <c r="W898" s="45"/>
      <c r="X898" s="45"/>
    </row>
    <row r="899" ht="15.75" customHeight="1">
      <c r="V899" s="45"/>
      <c r="W899" s="45"/>
      <c r="X899" s="45"/>
    </row>
    <row r="900" ht="15.75" customHeight="1">
      <c r="V900" s="45"/>
      <c r="W900" s="45"/>
      <c r="X900" s="45"/>
    </row>
    <row r="901" ht="15.75" customHeight="1">
      <c r="V901" s="45"/>
      <c r="W901" s="45"/>
      <c r="X901" s="45"/>
    </row>
    <row r="902" ht="15.75" customHeight="1">
      <c r="V902" s="45"/>
      <c r="W902" s="45"/>
      <c r="X902" s="45"/>
    </row>
    <row r="903" ht="15.75" customHeight="1">
      <c r="V903" s="45"/>
      <c r="W903" s="45"/>
      <c r="X903" s="45"/>
    </row>
    <row r="904" ht="15.75" customHeight="1">
      <c r="V904" s="45"/>
      <c r="W904" s="45"/>
      <c r="X904" s="45"/>
    </row>
    <row r="905" ht="15.75" customHeight="1">
      <c r="V905" s="45"/>
      <c r="W905" s="45"/>
      <c r="X905" s="45"/>
    </row>
    <row r="906" ht="15.75" customHeight="1">
      <c r="V906" s="45"/>
      <c r="W906" s="45"/>
      <c r="X906" s="45"/>
    </row>
    <row r="907" ht="15.75" customHeight="1">
      <c r="V907" s="45"/>
      <c r="W907" s="45"/>
      <c r="X907" s="45"/>
    </row>
    <row r="908" ht="15.75" customHeight="1">
      <c r="V908" s="45"/>
      <c r="W908" s="45"/>
      <c r="X908" s="45"/>
    </row>
    <row r="909" ht="15.75" customHeight="1">
      <c r="V909" s="45"/>
      <c r="W909" s="45"/>
      <c r="X909" s="45"/>
    </row>
    <row r="910" ht="15.75" customHeight="1">
      <c r="V910" s="45"/>
      <c r="W910" s="45"/>
      <c r="X910" s="45"/>
    </row>
    <row r="911" ht="15.75" customHeight="1">
      <c r="V911" s="45"/>
      <c r="W911" s="45"/>
      <c r="X911" s="45"/>
    </row>
    <row r="912" ht="15.75" customHeight="1">
      <c r="V912" s="45"/>
      <c r="W912" s="45"/>
      <c r="X912" s="45"/>
    </row>
    <row r="913" ht="15.75" customHeight="1">
      <c r="V913" s="45"/>
      <c r="W913" s="45"/>
      <c r="X913" s="45"/>
    </row>
    <row r="914" ht="15.75" customHeight="1">
      <c r="V914" s="45"/>
      <c r="W914" s="45"/>
      <c r="X914" s="45"/>
    </row>
    <row r="915" ht="15.75" customHeight="1">
      <c r="V915" s="45"/>
      <c r="W915" s="45"/>
      <c r="X915" s="45"/>
    </row>
    <row r="916" ht="15.75" customHeight="1">
      <c r="V916" s="45"/>
      <c r="W916" s="45"/>
      <c r="X916" s="45"/>
    </row>
    <row r="917" ht="15.75" customHeight="1">
      <c r="V917" s="45"/>
      <c r="W917" s="45"/>
      <c r="X917" s="45"/>
    </row>
    <row r="918" ht="15.75" customHeight="1">
      <c r="V918" s="45"/>
      <c r="W918" s="45"/>
      <c r="X918" s="45"/>
    </row>
    <row r="919" ht="15.75" customHeight="1">
      <c r="V919" s="45"/>
      <c r="W919" s="45"/>
      <c r="X919" s="45"/>
    </row>
    <row r="920" ht="15.75" customHeight="1">
      <c r="V920" s="45"/>
      <c r="W920" s="45"/>
      <c r="X920" s="45"/>
    </row>
    <row r="921" ht="15.75" customHeight="1">
      <c r="V921" s="45"/>
      <c r="W921" s="45"/>
      <c r="X921" s="45"/>
    </row>
    <row r="922" ht="15.75" customHeight="1">
      <c r="V922" s="45"/>
      <c r="W922" s="45"/>
      <c r="X922" s="45"/>
    </row>
    <row r="923" ht="15.75" customHeight="1">
      <c r="V923" s="45"/>
      <c r="W923" s="45"/>
      <c r="X923" s="45"/>
    </row>
    <row r="924" ht="15.75" customHeight="1">
      <c r="V924" s="45"/>
      <c r="W924" s="45"/>
      <c r="X924" s="45"/>
    </row>
    <row r="925" ht="15.75" customHeight="1">
      <c r="V925" s="45"/>
      <c r="W925" s="45"/>
      <c r="X925" s="45"/>
    </row>
    <row r="926" ht="15.75" customHeight="1">
      <c r="V926" s="45"/>
      <c r="W926" s="45"/>
      <c r="X926" s="45"/>
    </row>
    <row r="927" ht="15.75" customHeight="1">
      <c r="V927" s="45"/>
      <c r="W927" s="45"/>
      <c r="X927" s="45"/>
    </row>
    <row r="928" ht="15.75" customHeight="1">
      <c r="V928" s="45"/>
      <c r="W928" s="45"/>
      <c r="X928" s="45"/>
    </row>
    <row r="929" ht="15.75" customHeight="1">
      <c r="V929" s="45"/>
      <c r="W929" s="45"/>
      <c r="X929" s="45"/>
    </row>
    <row r="930" ht="15.75" customHeight="1">
      <c r="V930" s="45"/>
      <c r="W930" s="45"/>
      <c r="X930" s="45"/>
    </row>
    <row r="931" ht="15.75" customHeight="1">
      <c r="V931" s="45"/>
      <c r="W931" s="45"/>
      <c r="X931" s="45"/>
    </row>
    <row r="932" ht="15.75" customHeight="1">
      <c r="V932" s="45"/>
      <c r="W932" s="45"/>
      <c r="X932" s="45"/>
    </row>
    <row r="933" ht="15.75" customHeight="1">
      <c r="V933" s="45"/>
      <c r="W933" s="45"/>
      <c r="X933" s="45"/>
    </row>
    <row r="934" ht="15.75" customHeight="1">
      <c r="V934" s="45"/>
      <c r="W934" s="45"/>
      <c r="X934" s="45"/>
    </row>
    <row r="935" ht="15.75" customHeight="1">
      <c r="V935" s="45"/>
      <c r="W935" s="45"/>
      <c r="X935" s="45"/>
    </row>
    <row r="936" ht="15.75" customHeight="1">
      <c r="V936" s="45"/>
      <c r="W936" s="45"/>
      <c r="X936" s="45"/>
    </row>
    <row r="937" ht="15.75" customHeight="1">
      <c r="V937" s="45"/>
      <c r="W937" s="45"/>
      <c r="X937" s="45"/>
    </row>
    <row r="938" ht="15.75" customHeight="1">
      <c r="V938" s="45"/>
      <c r="W938" s="45"/>
      <c r="X938" s="45"/>
    </row>
    <row r="939" ht="15.75" customHeight="1">
      <c r="V939" s="45"/>
      <c r="W939" s="45"/>
      <c r="X939" s="45"/>
    </row>
    <row r="940" ht="15.75" customHeight="1">
      <c r="V940" s="45"/>
      <c r="W940" s="45"/>
      <c r="X940" s="45"/>
    </row>
    <row r="941" ht="15.75" customHeight="1">
      <c r="V941" s="45"/>
      <c r="W941" s="45"/>
      <c r="X941" s="45"/>
    </row>
    <row r="942" ht="15.75" customHeight="1">
      <c r="V942" s="45"/>
      <c r="W942" s="45"/>
      <c r="X942" s="45"/>
    </row>
    <row r="943" ht="15.75" customHeight="1">
      <c r="V943" s="45"/>
      <c r="W943" s="45"/>
      <c r="X943" s="45"/>
    </row>
    <row r="944" ht="15.75" customHeight="1">
      <c r="V944" s="45"/>
      <c r="W944" s="45"/>
      <c r="X944" s="45"/>
    </row>
    <row r="945" ht="15.75" customHeight="1">
      <c r="V945" s="45"/>
      <c r="W945" s="45"/>
      <c r="X945" s="45"/>
    </row>
    <row r="946" ht="15.75" customHeight="1">
      <c r="V946" s="45"/>
      <c r="W946" s="45"/>
      <c r="X946" s="45"/>
    </row>
    <row r="947" ht="15.75" customHeight="1">
      <c r="V947" s="45"/>
      <c r="W947" s="45"/>
      <c r="X947" s="45"/>
    </row>
    <row r="948" ht="15.75" customHeight="1">
      <c r="V948" s="45"/>
      <c r="W948" s="45"/>
      <c r="X948" s="45"/>
    </row>
    <row r="949" ht="15.75" customHeight="1">
      <c r="V949" s="45"/>
      <c r="W949" s="45"/>
      <c r="X949" s="45"/>
    </row>
    <row r="950" ht="15.75" customHeight="1">
      <c r="V950" s="45"/>
      <c r="W950" s="45"/>
      <c r="X950" s="45"/>
    </row>
    <row r="951" ht="15.75" customHeight="1">
      <c r="V951" s="45"/>
      <c r="W951" s="45"/>
      <c r="X951" s="45"/>
    </row>
    <row r="952" ht="15.75" customHeight="1">
      <c r="V952" s="45"/>
      <c r="W952" s="45"/>
      <c r="X952" s="45"/>
    </row>
    <row r="953" ht="15.75" customHeight="1">
      <c r="V953" s="45"/>
      <c r="W953" s="45"/>
      <c r="X953" s="45"/>
    </row>
    <row r="954" ht="15.75" customHeight="1">
      <c r="V954" s="45"/>
      <c r="W954" s="45"/>
      <c r="X954" s="45"/>
    </row>
    <row r="955" ht="15.75" customHeight="1">
      <c r="V955" s="45"/>
      <c r="W955" s="45"/>
      <c r="X955" s="45"/>
    </row>
    <row r="956" ht="15.75" customHeight="1">
      <c r="V956" s="45"/>
      <c r="W956" s="45"/>
      <c r="X956" s="45"/>
    </row>
    <row r="957" ht="15.75" customHeight="1">
      <c r="V957" s="45"/>
      <c r="W957" s="45"/>
      <c r="X957" s="45"/>
    </row>
    <row r="958" ht="15.75" customHeight="1">
      <c r="V958" s="45"/>
      <c r="W958" s="45"/>
      <c r="X958" s="45"/>
    </row>
    <row r="959" ht="15.75" customHeight="1">
      <c r="V959" s="45"/>
      <c r="W959" s="45"/>
      <c r="X959" s="45"/>
    </row>
    <row r="960" ht="15.75" customHeight="1">
      <c r="V960" s="45"/>
      <c r="W960" s="45"/>
      <c r="X960" s="45"/>
    </row>
    <row r="961" ht="15.75" customHeight="1">
      <c r="V961" s="45"/>
      <c r="W961" s="45"/>
      <c r="X961" s="45"/>
    </row>
    <row r="962" ht="15.75" customHeight="1">
      <c r="V962" s="45"/>
      <c r="W962" s="45"/>
      <c r="X962" s="45"/>
    </row>
    <row r="963" ht="15.75" customHeight="1">
      <c r="V963" s="45"/>
      <c r="W963" s="45"/>
      <c r="X963" s="45"/>
    </row>
    <row r="964" ht="15.75" customHeight="1">
      <c r="V964" s="45"/>
      <c r="W964" s="45"/>
      <c r="X964" s="45"/>
    </row>
    <row r="965" ht="15.75" customHeight="1">
      <c r="V965" s="45"/>
      <c r="W965" s="45"/>
      <c r="X965" s="45"/>
    </row>
    <row r="966" ht="15.75" customHeight="1">
      <c r="V966" s="45"/>
      <c r="W966" s="45"/>
      <c r="X966" s="45"/>
    </row>
    <row r="967" ht="15.75" customHeight="1">
      <c r="V967" s="45"/>
      <c r="W967" s="45"/>
      <c r="X967" s="45"/>
    </row>
    <row r="968" ht="15.75" customHeight="1">
      <c r="V968" s="45"/>
      <c r="W968" s="45"/>
      <c r="X968" s="45"/>
    </row>
    <row r="969" ht="15.75" customHeight="1">
      <c r="V969" s="45"/>
      <c r="W969" s="45"/>
      <c r="X969" s="45"/>
    </row>
    <row r="970" ht="15.75" customHeight="1">
      <c r="V970" s="45"/>
      <c r="W970" s="45"/>
      <c r="X970" s="45"/>
    </row>
    <row r="971" ht="15.75" customHeight="1">
      <c r="V971" s="45"/>
      <c r="W971" s="45"/>
      <c r="X971" s="45"/>
    </row>
    <row r="972" ht="15.75" customHeight="1">
      <c r="V972" s="45"/>
      <c r="W972" s="45"/>
      <c r="X972" s="45"/>
    </row>
    <row r="973" ht="15.75" customHeight="1">
      <c r="V973" s="45"/>
      <c r="W973" s="45"/>
      <c r="X973" s="45"/>
    </row>
    <row r="974" ht="15.75" customHeight="1">
      <c r="V974" s="45"/>
      <c r="W974" s="45"/>
      <c r="X974" s="45"/>
    </row>
    <row r="975" ht="15.75" customHeight="1">
      <c r="V975" s="45"/>
      <c r="W975" s="45"/>
      <c r="X975" s="45"/>
    </row>
    <row r="976" ht="15.75" customHeight="1">
      <c r="V976" s="45"/>
      <c r="W976" s="45"/>
      <c r="X976" s="45"/>
    </row>
    <row r="977" ht="15.75" customHeight="1">
      <c r="V977" s="45"/>
      <c r="W977" s="45"/>
      <c r="X977" s="45"/>
    </row>
    <row r="978" ht="15.75" customHeight="1">
      <c r="V978" s="45"/>
      <c r="W978" s="45"/>
      <c r="X978" s="45"/>
    </row>
    <row r="979" ht="15.75" customHeight="1">
      <c r="V979" s="45"/>
      <c r="W979" s="45"/>
      <c r="X979" s="45"/>
    </row>
    <row r="980" ht="15.75" customHeight="1">
      <c r="V980" s="45"/>
      <c r="W980" s="45"/>
      <c r="X980" s="45"/>
    </row>
    <row r="981" ht="15.75" customHeight="1">
      <c r="V981" s="45"/>
      <c r="W981" s="45"/>
      <c r="X981" s="45"/>
    </row>
    <row r="982" ht="15.75" customHeight="1">
      <c r="V982" s="45"/>
      <c r="W982" s="45"/>
      <c r="X982" s="45"/>
    </row>
    <row r="983" ht="15.75" customHeight="1">
      <c r="V983" s="45"/>
      <c r="W983" s="45"/>
      <c r="X983" s="45"/>
    </row>
    <row r="984" ht="15.75" customHeight="1">
      <c r="V984" s="45"/>
      <c r="W984" s="45"/>
      <c r="X984" s="45"/>
    </row>
    <row r="985" ht="15.75" customHeight="1">
      <c r="V985" s="45"/>
      <c r="W985" s="45"/>
      <c r="X985" s="45"/>
    </row>
    <row r="986" ht="15.75" customHeight="1">
      <c r="V986" s="45"/>
      <c r="W986" s="45"/>
      <c r="X986" s="45"/>
    </row>
    <row r="987" ht="15.75" customHeight="1">
      <c r="V987" s="45"/>
      <c r="W987" s="45"/>
      <c r="X987" s="45"/>
    </row>
    <row r="988" ht="15.75" customHeight="1">
      <c r="V988" s="45"/>
      <c r="W988" s="45"/>
      <c r="X988" s="45"/>
    </row>
    <row r="989" ht="15.75" customHeight="1">
      <c r="V989" s="45"/>
      <c r="W989" s="45"/>
      <c r="X989" s="45"/>
    </row>
    <row r="990" ht="15.75" customHeight="1">
      <c r="V990" s="45"/>
      <c r="W990" s="45"/>
      <c r="X990" s="45"/>
    </row>
    <row r="991" ht="15.75" customHeight="1">
      <c r="V991" s="45"/>
      <c r="W991" s="45"/>
      <c r="X991" s="45"/>
    </row>
    <row r="992" ht="15.75" customHeight="1">
      <c r="V992" s="45"/>
      <c r="W992" s="45"/>
      <c r="X992" s="45"/>
    </row>
    <row r="993" ht="15.75" customHeight="1">
      <c r="V993" s="45"/>
      <c r="W993" s="45"/>
      <c r="X993" s="45"/>
    </row>
    <row r="994" ht="15.75" customHeight="1">
      <c r="V994" s="45"/>
      <c r="W994" s="45"/>
      <c r="X994" s="45"/>
    </row>
    <row r="995" ht="15.75" customHeight="1">
      <c r="V995" s="45"/>
      <c r="W995" s="45"/>
      <c r="X995" s="45"/>
    </row>
    <row r="996" ht="15.75" customHeight="1">
      <c r="V996" s="45"/>
      <c r="W996" s="45"/>
      <c r="X996" s="45"/>
    </row>
    <row r="997" ht="15.75" customHeight="1">
      <c r="V997" s="45"/>
      <c r="W997" s="45"/>
      <c r="X997" s="45"/>
    </row>
    <row r="998" ht="15.75" customHeight="1">
      <c r="V998" s="45"/>
      <c r="W998" s="45"/>
      <c r="X998" s="45"/>
    </row>
    <row r="999" ht="15.75" customHeight="1">
      <c r="V999" s="45"/>
      <c r="W999" s="45"/>
      <c r="X999" s="45"/>
    </row>
    <row r="1000" ht="15.75" customHeight="1">
      <c r="V1000" s="45"/>
      <c r="W1000" s="45"/>
      <c r="X1000" s="45"/>
    </row>
    <row r="1001" ht="15.75" customHeight="1">
      <c r="V1001" s="45"/>
      <c r="W1001" s="45"/>
      <c r="X1001" s="45"/>
    </row>
  </sheetData>
  <mergeCells count="4">
    <mergeCell ref="J36:L36"/>
    <mergeCell ref="M36:O36"/>
    <mergeCell ref="P36:R36"/>
    <mergeCell ref="S36:U36"/>
  </mergeCells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91D6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75"/>
    <col customWidth="1" min="2" max="2" width="13.75"/>
    <col customWidth="1" min="3" max="3" width="17.5"/>
    <col customWidth="1" min="4" max="4" width="12.88"/>
    <col customWidth="1" min="5" max="9" width="17.5"/>
    <col customWidth="1" min="10" max="12" width="11.5"/>
    <col customWidth="1" min="13" max="13" width="10.38"/>
    <col customWidth="1" min="14" max="14" width="14.38"/>
    <col customWidth="1" min="15" max="15" width="11.75"/>
    <col customWidth="1" min="16" max="16" width="10.38"/>
    <col customWidth="1" min="17" max="17" width="14.38"/>
    <col customWidth="1" min="18" max="18" width="11.75"/>
    <col customWidth="1" min="19" max="19" width="10.38"/>
    <col customWidth="1" min="20" max="20" width="14.38"/>
    <col customWidth="1" min="21" max="21" width="11.75"/>
    <col customWidth="1" min="22" max="22" width="30.88"/>
    <col customWidth="1" min="23" max="24" width="4.13"/>
  </cols>
  <sheetData>
    <row r="1">
      <c r="A1" s="46" t="s">
        <v>74</v>
      </c>
      <c r="B1" s="46" t="s">
        <v>75</v>
      </c>
      <c r="C1" s="46" t="s">
        <v>76</v>
      </c>
      <c r="D1" s="46" t="s">
        <v>77</v>
      </c>
      <c r="E1" s="46" t="s">
        <v>78</v>
      </c>
      <c r="F1" s="46" t="s">
        <v>79</v>
      </c>
      <c r="G1" s="46" t="s">
        <v>80</v>
      </c>
      <c r="H1" s="46" t="s">
        <v>81</v>
      </c>
      <c r="I1" s="46" t="s">
        <v>82</v>
      </c>
      <c r="J1" s="47" t="s">
        <v>237</v>
      </c>
      <c r="K1" s="47" t="s">
        <v>238</v>
      </c>
      <c r="L1" s="47" t="s">
        <v>239</v>
      </c>
      <c r="M1" s="47" t="s">
        <v>240</v>
      </c>
      <c r="N1" s="47" t="s">
        <v>241</v>
      </c>
      <c r="O1" s="47" t="s">
        <v>242</v>
      </c>
      <c r="P1" s="47" t="s">
        <v>243</v>
      </c>
      <c r="Q1" s="47" t="s">
        <v>244</v>
      </c>
      <c r="R1" s="47" t="s">
        <v>245</v>
      </c>
      <c r="S1" s="47" t="s">
        <v>246</v>
      </c>
      <c r="T1" s="47" t="s">
        <v>247</v>
      </c>
      <c r="U1" s="47" t="s">
        <v>248</v>
      </c>
      <c r="V1" s="48" t="s">
        <v>249</v>
      </c>
      <c r="W1" s="48"/>
      <c r="X1" s="48"/>
    </row>
    <row r="2">
      <c r="A2" s="34">
        <v>2.0</v>
      </c>
      <c r="B2" s="35">
        <v>43956.6904861111</v>
      </c>
      <c r="C2" s="35">
        <v>43956.7314930556</v>
      </c>
      <c r="D2" s="36" t="s">
        <v>161</v>
      </c>
      <c r="E2" s="37" t="s">
        <v>162</v>
      </c>
      <c r="F2" s="37" t="s">
        <v>163</v>
      </c>
      <c r="G2" s="36"/>
      <c r="H2" s="36" t="s">
        <v>164</v>
      </c>
      <c r="I2" s="36" t="s">
        <v>165</v>
      </c>
      <c r="J2" s="52" t="s">
        <v>166</v>
      </c>
      <c r="K2" s="52" t="s">
        <v>166</v>
      </c>
      <c r="L2" s="52" t="s">
        <v>166</v>
      </c>
      <c r="M2" s="54">
        <v>3.0</v>
      </c>
      <c r="N2" s="54">
        <v>5.0</v>
      </c>
      <c r="O2" s="54">
        <v>1.0</v>
      </c>
      <c r="P2" s="54">
        <v>3.0</v>
      </c>
      <c r="Q2" s="54">
        <v>4.0</v>
      </c>
      <c r="R2" s="54">
        <v>3.0</v>
      </c>
      <c r="S2" s="54">
        <v>4.0</v>
      </c>
      <c r="T2" s="54">
        <v>3.0</v>
      </c>
      <c r="U2" s="54">
        <v>4.0</v>
      </c>
      <c r="V2" s="53" t="s">
        <v>177</v>
      </c>
      <c r="W2" s="53"/>
      <c r="X2" s="53"/>
    </row>
    <row r="3">
      <c r="A3" s="34">
        <v>3.0</v>
      </c>
      <c r="B3" s="35">
        <v>43956.9063194444</v>
      </c>
      <c r="C3" s="35">
        <v>43956.9222916667</v>
      </c>
      <c r="D3" s="36" t="s">
        <v>178</v>
      </c>
      <c r="E3" s="37" t="s">
        <v>179</v>
      </c>
      <c r="F3" s="37" t="s">
        <v>163</v>
      </c>
      <c r="G3" s="36"/>
      <c r="H3" s="36" t="s">
        <v>180</v>
      </c>
      <c r="I3" s="36"/>
      <c r="J3" s="52" t="s">
        <v>166</v>
      </c>
      <c r="K3" s="52" t="s">
        <v>166</v>
      </c>
      <c r="L3" s="52" t="s">
        <v>166</v>
      </c>
      <c r="M3" s="54">
        <v>2.0</v>
      </c>
      <c r="N3" s="54">
        <v>2.0</v>
      </c>
      <c r="O3" s="54">
        <v>2.0</v>
      </c>
      <c r="P3" s="54">
        <v>4.0</v>
      </c>
      <c r="Q3" s="54">
        <v>4.0</v>
      </c>
      <c r="R3" s="54">
        <v>4.0</v>
      </c>
      <c r="S3" s="54">
        <v>2.0</v>
      </c>
      <c r="T3" s="54">
        <v>4.0</v>
      </c>
      <c r="U3" s="54">
        <v>4.0</v>
      </c>
      <c r="V3" s="40"/>
      <c r="W3" s="40"/>
      <c r="X3" s="40"/>
    </row>
    <row r="4">
      <c r="A4" s="34">
        <v>4.0</v>
      </c>
      <c r="B4" s="35">
        <v>43956.9263541667</v>
      </c>
      <c r="C4" s="35">
        <v>43956.9582175926</v>
      </c>
      <c r="D4" s="36" t="s">
        <v>178</v>
      </c>
      <c r="E4" s="37" t="s">
        <v>162</v>
      </c>
      <c r="F4" s="36" t="s">
        <v>181</v>
      </c>
      <c r="G4" s="36" t="s">
        <v>182</v>
      </c>
      <c r="H4" s="36" t="s">
        <v>180</v>
      </c>
      <c r="I4" s="36"/>
      <c r="J4" s="52" t="s">
        <v>166</v>
      </c>
      <c r="K4" s="52" t="s">
        <v>166</v>
      </c>
      <c r="L4" s="52" t="s">
        <v>166</v>
      </c>
      <c r="M4" s="54">
        <v>4.0</v>
      </c>
      <c r="N4" s="54">
        <v>4.0</v>
      </c>
      <c r="O4" s="54">
        <v>5.0</v>
      </c>
      <c r="P4" s="54">
        <v>5.0</v>
      </c>
      <c r="Q4" s="54">
        <v>5.0</v>
      </c>
      <c r="R4" s="54">
        <v>5.0</v>
      </c>
      <c r="S4" s="54">
        <v>5.0</v>
      </c>
      <c r="T4" s="54">
        <v>5.0</v>
      </c>
      <c r="U4" s="54">
        <v>5.0</v>
      </c>
      <c r="V4" s="40"/>
      <c r="W4" s="40"/>
      <c r="X4" s="40"/>
    </row>
    <row r="5">
      <c r="A5" s="34">
        <v>5.0</v>
      </c>
      <c r="B5" s="35">
        <v>43956.9521296296</v>
      </c>
      <c r="C5" s="35">
        <v>43956.9605208333</v>
      </c>
      <c r="D5" s="36" t="s">
        <v>161</v>
      </c>
      <c r="E5" s="37" t="s">
        <v>162</v>
      </c>
      <c r="F5" s="37" t="s">
        <v>163</v>
      </c>
      <c r="G5" s="36"/>
      <c r="H5" s="36" t="s">
        <v>185</v>
      </c>
      <c r="I5" s="36" t="s">
        <v>186</v>
      </c>
      <c r="J5" s="52" t="s">
        <v>166</v>
      </c>
      <c r="K5" s="52" t="s">
        <v>166</v>
      </c>
      <c r="L5" s="52" t="s">
        <v>166</v>
      </c>
      <c r="M5" s="54">
        <v>4.0</v>
      </c>
      <c r="N5" s="54">
        <v>3.0</v>
      </c>
      <c r="O5" s="54">
        <v>3.0</v>
      </c>
      <c r="P5" s="54">
        <v>3.0</v>
      </c>
      <c r="Q5" s="54">
        <v>3.0</v>
      </c>
      <c r="R5" s="54">
        <v>2.0</v>
      </c>
      <c r="S5" s="54">
        <v>4.0</v>
      </c>
      <c r="T5" s="54">
        <v>5.0</v>
      </c>
      <c r="U5" s="54">
        <v>5.0</v>
      </c>
      <c r="V5" s="40"/>
      <c r="W5" s="40"/>
      <c r="X5" s="40"/>
    </row>
    <row r="6">
      <c r="A6" s="34">
        <v>6.0</v>
      </c>
      <c r="B6" s="35">
        <v>43958.888275463</v>
      </c>
      <c r="C6" s="35">
        <v>43958.894849537</v>
      </c>
      <c r="D6" s="36" t="s">
        <v>178</v>
      </c>
      <c r="E6" s="37" t="s">
        <v>179</v>
      </c>
      <c r="F6" s="37" t="s">
        <v>163</v>
      </c>
      <c r="G6" s="36"/>
      <c r="H6" s="36" t="s">
        <v>187</v>
      </c>
      <c r="I6" s="39" t="s">
        <v>168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54">
        <v>1.0</v>
      </c>
      <c r="P6" s="54">
        <v>1.0</v>
      </c>
      <c r="Q6" s="54">
        <v>1.0</v>
      </c>
      <c r="R6" s="54">
        <v>1.0</v>
      </c>
      <c r="S6" s="54">
        <v>1.0</v>
      </c>
      <c r="T6" s="54">
        <v>1.0</v>
      </c>
      <c r="U6" s="54">
        <v>1.0</v>
      </c>
      <c r="V6" s="40"/>
      <c r="W6" s="40"/>
      <c r="X6" s="40"/>
    </row>
    <row r="7">
      <c r="A7" s="34">
        <v>7.0</v>
      </c>
      <c r="B7" s="35">
        <v>43959.6502430556</v>
      </c>
      <c r="C7" s="35">
        <v>43959.6605555556</v>
      </c>
      <c r="D7" s="36" t="s">
        <v>178</v>
      </c>
      <c r="E7" s="37" t="s">
        <v>162</v>
      </c>
      <c r="F7" s="37" t="s">
        <v>163</v>
      </c>
      <c r="G7" s="36"/>
      <c r="H7" s="36" t="s">
        <v>187</v>
      </c>
      <c r="I7" s="36" t="s">
        <v>191</v>
      </c>
      <c r="J7" s="52" t="s">
        <v>166</v>
      </c>
      <c r="K7" s="52" t="s">
        <v>166</v>
      </c>
      <c r="L7" s="52" t="s">
        <v>166</v>
      </c>
      <c r="M7" s="54">
        <v>3.0</v>
      </c>
      <c r="N7" s="54">
        <v>4.0</v>
      </c>
      <c r="O7" s="54">
        <v>4.0</v>
      </c>
      <c r="P7" s="54">
        <v>4.0</v>
      </c>
      <c r="Q7" s="54">
        <v>5.0</v>
      </c>
      <c r="R7" s="54">
        <v>5.0</v>
      </c>
      <c r="S7" s="54">
        <v>5.0</v>
      </c>
      <c r="T7" s="54">
        <v>5.0</v>
      </c>
      <c r="U7" s="54">
        <v>5.0</v>
      </c>
      <c r="V7" s="40"/>
      <c r="W7" s="40"/>
      <c r="X7" s="40"/>
    </row>
    <row r="8">
      <c r="A8" s="34">
        <v>8.0</v>
      </c>
      <c r="B8" s="35">
        <v>43959.9015509259</v>
      </c>
      <c r="C8" s="35">
        <v>43959.9130555556</v>
      </c>
      <c r="D8" s="36" t="s">
        <v>161</v>
      </c>
      <c r="E8" s="37" t="s">
        <v>179</v>
      </c>
      <c r="F8" s="37" t="s">
        <v>163</v>
      </c>
      <c r="G8" s="36"/>
      <c r="H8" s="36" t="s">
        <v>187</v>
      </c>
      <c r="I8" s="36" t="s">
        <v>192</v>
      </c>
      <c r="J8" s="52" t="s">
        <v>166</v>
      </c>
      <c r="K8" s="52" t="s">
        <v>166</v>
      </c>
      <c r="L8" s="52" t="s">
        <v>166</v>
      </c>
      <c r="M8" s="54">
        <v>5.0</v>
      </c>
      <c r="N8" s="54">
        <v>3.0</v>
      </c>
      <c r="O8" s="54">
        <v>3.0</v>
      </c>
      <c r="P8" s="54">
        <v>3.0</v>
      </c>
      <c r="Q8" s="54">
        <v>3.0</v>
      </c>
      <c r="R8" s="54">
        <v>3.0</v>
      </c>
      <c r="S8" s="54">
        <v>3.0</v>
      </c>
      <c r="T8" s="54">
        <v>4.0</v>
      </c>
      <c r="U8" s="54">
        <v>4.0</v>
      </c>
      <c r="V8" s="40"/>
      <c r="W8" s="40"/>
      <c r="X8" s="40"/>
    </row>
    <row r="9">
      <c r="A9" s="34">
        <v>9.0</v>
      </c>
      <c r="B9" s="35">
        <v>43960.4356134259</v>
      </c>
      <c r="C9" s="35">
        <v>43960.4430902778</v>
      </c>
      <c r="D9" s="36" t="s">
        <v>161</v>
      </c>
      <c r="E9" s="37" t="s">
        <v>179</v>
      </c>
      <c r="F9" s="37" t="s">
        <v>163</v>
      </c>
      <c r="G9" s="36"/>
      <c r="H9" s="36" t="s">
        <v>193</v>
      </c>
      <c r="I9" s="36" t="s">
        <v>194</v>
      </c>
      <c r="J9" s="52" t="s">
        <v>166</v>
      </c>
      <c r="K9" s="52" t="s">
        <v>166</v>
      </c>
      <c r="L9" s="52" t="s">
        <v>166</v>
      </c>
      <c r="M9" s="54">
        <v>4.0</v>
      </c>
      <c r="N9" s="54">
        <v>4.0</v>
      </c>
      <c r="O9" s="54">
        <v>3.0</v>
      </c>
      <c r="P9" s="54">
        <v>3.0</v>
      </c>
      <c r="Q9" s="54">
        <v>4.0</v>
      </c>
      <c r="R9" s="54">
        <v>4.0</v>
      </c>
      <c r="S9" s="54">
        <v>3.0</v>
      </c>
      <c r="T9" s="54">
        <v>4.0</v>
      </c>
      <c r="U9" s="54">
        <v>5.0</v>
      </c>
      <c r="V9" s="40"/>
      <c r="W9" s="40"/>
      <c r="X9" s="40"/>
    </row>
    <row r="10">
      <c r="A10" s="34">
        <v>10.0</v>
      </c>
      <c r="B10" s="35">
        <v>43960.6102083333</v>
      </c>
      <c r="C10" s="35">
        <v>43960.6371064815</v>
      </c>
      <c r="D10" s="36" t="s">
        <v>161</v>
      </c>
      <c r="E10" s="37" t="s">
        <v>179</v>
      </c>
      <c r="F10" s="37" t="s">
        <v>163</v>
      </c>
      <c r="G10" s="36"/>
      <c r="H10" s="36" t="s">
        <v>187</v>
      </c>
      <c r="I10" s="36" t="s">
        <v>195</v>
      </c>
      <c r="J10" s="52" t="s">
        <v>166</v>
      </c>
      <c r="K10" s="52" t="s">
        <v>166</v>
      </c>
      <c r="L10" s="52" t="s">
        <v>166</v>
      </c>
      <c r="M10" s="54">
        <v>5.0</v>
      </c>
      <c r="N10" s="54">
        <v>5.0</v>
      </c>
      <c r="O10" s="54">
        <v>1.0</v>
      </c>
      <c r="P10" s="54">
        <v>3.0</v>
      </c>
      <c r="Q10" s="54">
        <v>3.0</v>
      </c>
      <c r="R10" s="54">
        <v>4.0</v>
      </c>
      <c r="S10" s="54">
        <v>1.0</v>
      </c>
      <c r="T10" s="54">
        <v>1.0</v>
      </c>
      <c r="U10" s="54">
        <v>5.0</v>
      </c>
      <c r="V10" s="53" t="s">
        <v>198</v>
      </c>
      <c r="W10" s="53"/>
      <c r="X10" s="53"/>
    </row>
    <row r="11">
      <c r="A11" s="34">
        <v>11.0</v>
      </c>
      <c r="B11" s="35">
        <v>43960.6372337963</v>
      </c>
      <c r="C11" s="35">
        <v>43960.6601851852</v>
      </c>
      <c r="D11" s="36" t="s">
        <v>161</v>
      </c>
      <c r="E11" s="37" t="s">
        <v>179</v>
      </c>
      <c r="F11" s="36" t="s">
        <v>181</v>
      </c>
      <c r="G11" s="36" t="s">
        <v>199</v>
      </c>
      <c r="H11" s="36" t="s">
        <v>187</v>
      </c>
      <c r="I11" s="36" t="s">
        <v>195</v>
      </c>
      <c r="J11" s="52" t="s">
        <v>166</v>
      </c>
      <c r="K11" s="52" t="s">
        <v>166</v>
      </c>
      <c r="L11" s="52" t="s">
        <v>166</v>
      </c>
      <c r="M11" s="54">
        <v>4.0</v>
      </c>
      <c r="N11" s="54">
        <v>5.0</v>
      </c>
      <c r="O11" s="54">
        <v>4.0</v>
      </c>
      <c r="P11" s="54">
        <v>2.0</v>
      </c>
      <c r="Q11" s="54">
        <v>2.0</v>
      </c>
      <c r="R11" s="54">
        <v>5.0</v>
      </c>
      <c r="S11" s="54">
        <v>2.0</v>
      </c>
      <c r="T11" s="54">
        <v>2.0</v>
      </c>
      <c r="U11" s="54">
        <v>5.0</v>
      </c>
      <c r="V11" s="40"/>
      <c r="W11" s="40"/>
      <c r="X11" s="40"/>
    </row>
    <row r="12">
      <c r="A12" s="34">
        <v>12.0</v>
      </c>
      <c r="B12" s="35">
        <v>43961.3970601852</v>
      </c>
      <c r="C12" s="35">
        <v>43961.4128125</v>
      </c>
      <c r="D12" s="36" t="s">
        <v>161</v>
      </c>
      <c r="E12" s="37" t="s">
        <v>162</v>
      </c>
      <c r="F12" s="37" t="s">
        <v>163</v>
      </c>
      <c r="G12" s="36"/>
      <c r="H12" s="36" t="s">
        <v>200</v>
      </c>
      <c r="I12" s="36" t="s">
        <v>201</v>
      </c>
      <c r="J12" s="52" t="s">
        <v>166</v>
      </c>
      <c r="K12" s="52" t="s">
        <v>166</v>
      </c>
      <c r="L12" s="52" t="s">
        <v>166</v>
      </c>
      <c r="M12" s="54">
        <v>4.0</v>
      </c>
      <c r="N12" s="54">
        <v>3.0</v>
      </c>
      <c r="O12" s="54">
        <v>4.0</v>
      </c>
      <c r="P12" s="54">
        <v>2.0</v>
      </c>
      <c r="Q12" s="54">
        <v>2.0</v>
      </c>
      <c r="R12" s="54">
        <v>5.0</v>
      </c>
      <c r="S12" s="54">
        <v>2.0</v>
      </c>
      <c r="T12" s="54">
        <v>4.0</v>
      </c>
      <c r="U12" s="54">
        <v>5.0</v>
      </c>
      <c r="V12" s="40"/>
      <c r="W12" s="40"/>
      <c r="X12" s="40"/>
    </row>
    <row r="13">
      <c r="A13" s="34">
        <v>13.0</v>
      </c>
      <c r="B13" s="35">
        <v>43961.4163541667</v>
      </c>
      <c r="C13" s="35">
        <v>43961.4331018519</v>
      </c>
      <c r="D13" s="36" t="s">
        <v>202</v>
      </c>
      <c r="E13" s="37" t="s">
        <v>162</v>
      </c>
      <c r="F13" s="37" t="s">
        <v>163</v>
      </c>
      <c r="G13" s="36"/>
      <c r="H13" s="36" t="s">
        <v>203</v>
      </c>
      <c r="I13" s="36" t="s">
        <v>204</v>
      </c>
      <c r="J13" s="52" t="s">
        <v>166</v>
      </c>
      <c r="K13" s="52" t="s">
        <v>166</v>
      </c>
      <c r="L13" s="52" t="s">
        <v>166</v>
      </c>
      <c r="M13" s="54">
        <v>3.0</v>
      </c>
      <c r="N13" s="54">
        <v>5.0</v>
      </c>
      <c r="O13" s="54">
        <v>3.0</v>
      </c>
      <c r="P13" s="54">
        <v>1.0</v>
      </c>
      <c r="Q13" s="54">
        <v>3.0</v>
      </c>
      <c r="R13" s="54">
        <v>3.0</v>
      </c>
      <c r="S13" s="54">
        <v>1.0</v>
      </c>
      <c r="T13" s="54">
        <v>1.0</v>
      </c>
      <c r="U13" s="54">
        <v>5.0</v>
      </c>
      <c r="V13" s="40"/>
      <c r="W13" s="40"/>
      <c r="X13" s="40"/>
    </row>
    <row r="14">
      <c r="A14" s="34">
        <v>14.0</v>
      </c>
      <c r="B14" s="35">
        <v>43961.7347916667</v>
      </c>
      <c r="C14" s="35">
        <v>43961.7483564815</v>
      </c>
      <c r="D14" s="36" t="s">
        <v>205</v>
      </c>
      <c r="E14" s="37" t="s">
        <v>179</v>
      </c>
      <c r="F14" s="37" t="s">
        <v>163</v>
      </c>
      <c r="G14" s="36"/>
      <c r="H14" s="36" t="s">
        <v>206</v>
      </c>
      <c r="I14" s="36" t="s">
        <v>207</v>
      </c>
      <c r="J14" s="52" t="s">
        <v>166</v>
      </c>
      <c r="K14" s="52" t="s">
        <v>166</v>
      </c>
      <c r="L14" s="52" t="s">
        <v>166</v>
      </c>
      <c r="M14" s="54">
        <v>2.0</v>
      </c>
      <c r="N14" s="54">
        <v>3.0</v>
      </c>
      <c r="O14" s="54">
        <v>3.0</v>
      </c>
      <c r="P14" s="54">
        <v>3.0</v>
      </c>
      <c r="Q14" s="54">
        <v>4.0</v>
      </c>
      <c r="R14" s="54">
        <v>4.0</v>
      </c>
      <c r="S14" s="54">
        <v>5.0</v>
      </c>
      <c r="T14" s="54">
        <v>5.0</v>
      </c>
      <c r="U14" s="54">
        <v>5.0</v>
      </c>
      <c r="V14" s="40"/>
      <c r="W14" s="40"/>
      <c r="X14" s="40"/>
    </row>
    <row r="15">
      <c r="A15" s="34">
        <v>15.0</v>
      </c>
      <c r="B15" s="35">
        <v>43961.8988888889</v>
      </c>
      <c r="C15" s="35">
        <v>43961.9099537037</v>
      </c>
      <c r="D15" s="36" t="s">
        <v>205</v>
      </c>
      <c r="E15" s="37" t="s">
        <v>162</v>
      </c>
      <c r="F15" s="36" t="s">
        <v>181</v>
      </c>
      <c r="G15" s="36" t="s">
        <v>199</v>
      </c>
      <c r="H15" s="36" t="s">
        <v>187</v>
      </c>
      <c r="I15" s="36" t="s">
        <v>209</v>
      </c>
      <c r="J15" s="52" t="s">
        <v>166</v>
      </c>
      <c r="K15" s="52" t="s">
        <v>166</v>
      </c>
      <c r="L15" s="52" t="s">
        <v>166</v>
      </c>
      <c r="M15" s="54">
        <v>5.0</v>
      </c>
      <c r="N15" s="54">
        <v>4.0</v>
      </c>
      <c r="O15" s="54">
        <v>2.0</v>
      </c>
      <c r="P15" s="54">
        <v>3.0</v>
      </c>
      <c r="Q15" s="54">
        <v>3.0</v>
      </c>
      <c r="R15" s="54">
        <v>3.0</v>
      </c>
      <c r="S15" s="54">
        <v>2.0</v>
      </c>
      <c r="T15" s="54">
        <v>5.0</v>
      </c>
      <c r="U15" s="54">
        <v>5.0</v>
      </c>
      <c r="V15" s="40"/>
      <c r="W15" s="40"/>
      <c r="X15" s="40"/>
    </row>
    <row r="16">
      <c r="A16" s="34">
        <v>16.0</v>
      </c>
      <c r="B16" s="35">
        <v>43961.9101041667</v>
      </c>
      <c r="C16" s="35">
        <v>43961.9193402778</v>
      </c>
      <c r="D16" s="36" t="s">
        <v>202</v>
      </c>
      <c r="E16" s="37" t="s">
        <v>179</v>
      </c>
      <c r="F16" s="36" t="s">
        <v>181</v>
      </c>
      <c r="G16" s="36" t="s">
        <v>199</v>
      </c>
      <c r="H16" s="36" t="s">
        <v>187</v>
      </c>
      <c r="I16" s="36" t="s">
        <v>209</v>
      </c>
      <c r="J16" s="52" t="s">
        <v>166</v>
      </c>
      <c r="K16" s="52" t="s">
        <v>166</v>
      </c>
      <c r="L16" s="52" t="s">
        <v>166</v>
      </c>
      <c r="M16" s="54">
        <v>3.0</v>
      </c>
      <c r="N16" s="54">
        <v>3.0</v>
      </c>
      <c r="O16" s="54">
        <v>3.0</v>
      </c>
      <c r="P16" s="54">
        <v>4.0</v>
      </c>
      <c r="Q16" s="54">
        <v>4.0</v>
      </c>
      <c r="R16" s="54">
        <v>4.0</v>
      </c>
      <c r="S16" s="54">
        <v>2.0</v>
      </c>
      <c r="T16" s="54">
        <v>3.0</v>
      </c>
      <c r="U16" s="54">
        <v>4.0</v>
      </c>
      <c r="V16" s="40"/>
      <c r="W16" s="40"/>
      <c r="X16" s="40"/>
    </row>
    <row r="17">
      <c r="A17" s="34">
        <v>17.0</v>
      </c>
      <c r="B17" s="35">
        <v>43962.8727314815</v>
      </c>
      <c r="C17" s="35">
        <v>43962.8813541667</v>
      </c>
      <c r="D17" s="36" t="s">
        <v>202</v>
      </c>
      <c r="E17" s="37" t="s">
        <v>162</v>
      </c>
      <c r="F17" s="36" t="s">
        <v>181</v>
      </c>
      <c r="G17" s="36" t="s">
        <v>199</v>
      </c>
      <c r="H17" s="36" t="s">
        <v>211</v>
      </c>
      <c r="I17" s="36" t="s">
        <v>212</v>
      </c>
      <c r="J17" s="52" t="s">
        <v>166</v>
      </c>
      <c r="K17" s="52" t="s">
        <v>166</v>
      </c>
      <c r="L17" s="52" t="s">
        <v>166</v>
      </c>
      <c r="M17" s="54">
        <v>4.0</v>
      </c>
      <c r="N17" s="54">
        <v>5.0</v>
      </c>
      <c r="O17" s="54">
        <v>3.0</v>
      </c>
      <c r="P17" s="54">
        <v>1.0</v>
      </c>
      <c r="Q17" s="54">
        <v>5.0</v>
      </c>
      <c r="R17" s="54">
        <v>3.0</v>
      </c>
      <c r="S17" s="54">
        <v>2.0</v>
      </c>
      <c r="T17" s="54">
        <v>5.0</v>
      </c>
      <c r="U17" s="54">
        <v>3.0</v>
      </c>
      <c r="V17" s="40"/>
      <c r="W17" s="40"/>
      <c r="X17" s="40"/>
    </row>
    <row r="18">
      <c r="A18" s="34">
        <v>18.0</v>
      </c>
      <c r="B18" s="35">
        <v>43962.8814467593</v>
      </c>
      <c r="C18" s="35">
        <v>43962.8924305556</v>
      </c>
      <c r="D18" s="36" t="s">
        <v>202</v>
      </c>
      <c r="E18" s="37" t="s">
        <v>179</v>
      </c>
      <c r="F18" s="37" t="s">
        <v>163</v>
      </c>
      <c r="G18" s="36"/>
      <c r="H18" s="36" t="s">
        <v>211</v>
      </c>
      <c r="I18" s="36" t="s">
        <v>212</v>
      </c>
      <c r="J18" s="52" t="s">
        <v>166</v>
      </c>
      <c r="K18" s="52" t="s">
        <v>166</v>
      </c>
      <c r="L18" s="52" t="s">
        <v>166</v>
      </c>
      <c r="M18" s="54">
        <v>4.0</v>
      </c>
      <c r="N18" s="54">
        <v>5.0</v>
      </c>
      <c r="O18" s="54">
        <v>3.0</v>
      </c>
      <c r="P18" s="54">
        <v>3.0</v>
      </c>
      <c r="Q18" s="54">
        <v>5.0</v>
      </c>
      <c r="R18" s="54">
        <v>3.0</v>
      </c>
      <c r="S18" s="54">
        <v>5.0</v>
      </c>
      <c r="T18" s="54">
        <v>4.0</v>
      </c>
      <c r="U18" s="54">
        <v>5.0</v>
      </c>
      <c r="V18" s="53" t="s">
        <v>223</v>
      </c>
      <c r="W18" s="53"/>
      <c r="X18" s="53"/>
    </row>
    <row r="19">
      <c r="A19" s="34">
        <v>19.0</v>
      </c>
      <c r="B19" s="35">
        <v>43967.4219444444</v>
      </c>
      <c r="C19" s="35">
        <v>43967.4262847222</v>
      </c>
      <c r="D19" s="36" t="s">
        <v>161</v>
      </c>
      <c r="E19" s="37" t="s">
        <v>179</v>
      </c>
      <c r="F19" s="36" t="s">
        <v>181</v>
      </c>
      <c r="G19" s="36" t="s">
        <v>199</v>
      </c>
      <c r="H19" s="36" t="s">
        <v>185</v>
      </c>
      <c r="I19" s="36" t="s">
        <v>224</v>
      </c>
      <c r="J19" s="52" t="s">
        <v>166</v>
      </c>
      <c r="K19" s="52" t="s">
        <v>166</v>
      </c>
      <c r="L19" s="52" t="s">
        <v>166</v>
      </c>
      <c r="M19" s="54">
        <v>5.0</v>
      </c>
      <c r="N19" s="54">
        <v>4.0</v>
      </c>
      <c r="O19" s="54">
        <v>3.0</v>
      </c>
      <c r="P19" s="54">
        <v>4.0</v>
      </c>
      <c r="Q19" s="54">
        <v>4.0</v>
      </c>
      <c r="R19" s="54">
        <v>5.0</v>
      </c>
      <c r="S19" s="54">
        <v>4.0</v>
      </c>
      <c r="T19" s="54">
        <v>5.0</v>
      </c>
      <c r="U19" s="54">
        <v>5.0</v>
      </c>
      <c r="V19" s="40"/>
      <c r="W19" s="40"/>
      <c r="X19" s="40"/>
    </row>
    <row r="20">
      <c r="A20" s="34">
        <v>20.0</v>
      </c>
      <c r="B20" s="35">
        <v>43967.4226736111</v>
      </c>
      <c r="C20" s="35">
        <v>43967.4278819444</v>
      </c>
      <c r="D20" s="36" t="s">
        <v>161</v>
      </c>
      <c r="E20" s="37" t="s">
        <v>179</v>
      </c>
      <c r="F20" s="37" t="s">
        <v>163</v>
      </c>
      <c r="G20" s="36"/>
      <c r="H20" s="36" t="s">
        <v>225</v>
      </c>
      <c r="I20" s="36" t="s">
        <v>226</v>
      </c>
      <c r="J20" s="52" t="s">
        <v>166</v>
      </c>
      <c r="K20" s="54">
        <v>1.0</v>
      </c>
      <c r="L20" s="54">
        <v>1.0</v>
      </c>
      <c r="M20" s="54">
        <v>3.0</v>
      </c>
      <c r="N20" s="54">
        <v>2.0</v>
      </c>
      <c r="O20" s="54">
        <v>1.0</v>
      </c>
      <c r="P20" s="54">
        <v>3.0</v>
      </c>
      <c r="Q20" s="54">
        <v>3.0</v>
      </c>
      <c r="R20" s="54">
        <v>1.0</v>
      </c>
      <c r="S20" s="54">
        <v>1.0</v>
      </c>
      <c r="T20" s="54">
        <v>1.0</v>
      </c>
      <c r="U20" s="54">
        <v>4.0</v>
      </c>
      <c r="V20" s="40"/>
      <c r="W20" s="40"/>
      <c r="X20" s="40"/>
    </row>
    <row r="21" ht="15.75" customHeight="1">
      <c r="A21" s="34">
        <v>21.0</v>
      </c>
      <c r="B21" s="35">
        <v>43967.4263657407</v>
      </c>
      <c r="C21" s="35">
        <v>43967.4309490741</v>
      </c>
      <c r="D21" s="36" t="s">
        <v>161</v>
      </c>
      <c r="E21" s="37" t="s">
        <v>179</v>
      </c>
      <c r="F21" s="37" t="s">
        <v>163</v>
      </c>
      <c r="G21" s="36"/>
      <c r="H21" s="36" t="s">
        <v>185</v>
      </c>
      <c r="I21" s="36" t="s">
        <v>228</v>
      </c>
      <c r="J21" s="52" t="s">
        <v>166</v>
      </c>
      <c r="K21" s="52" t="s">
        <v>166</v>
      </c>
      <c r="L21" s="52" t="s">
        <v>166</v>
      </c>
      <c r="M21" s="54">
        <v>3.0</v>
      </c>
      <c r="N21" s="54">
        <v>3.0</v>
      </c>
      <c r="O21" s="54">
        <v>3.0</v>
      </c>
      <c r="P21" s="54">
        <v>1.0</v>
      </c>
      <c r="Q21" s="54">
        <v>2.0</v>
      </c>
      <c r="R21" s="54">
        <v>5.0</v>
      </c>
      <c r="S21" s="54">
        <v>2.0</v>
      </c>
      <c r="T21" s="54">
        <v>2.0</v>
      </c>
      <c r="U21" s="54">
        <v>4.0</v>
      </c>
      <c r="V21" s="40"/>
      <c r="W21" s="40"/>
      <c r="X21" s="40"/>
    </row>
    <row r="22" ht="15.75" customHeight="1">
      <c r="A22" s="34">
        <v>22.0</v>
      </c>
      <c r="B22" s="35">
        <v>43967.4279513889</v>
      </c>
      <c r="C22" s="35">
        <v>43967.4324305556</v>
      </c>
      <c r="D22" s="36" t="s">
        <v>161</v>
      </c>
      <c r="E22" s="37" t="s">
        <v>179</v>
      </c>
      <c r="F22" s="37" t="s">
        <v>163</v>
      </c>
      <c r="G22" s="36"/>
      <c r="H22" s="36" t="s">
        <v>187</v>
      </c>
      <c r="I22" s="36" t="s">
        <v>229</v>
      </c>
      <c r="J22" s="54">
        <v>4.0</v>
      </c>
      <c r="K22" s="54">
        <v>4.0</v>
      </c>
      <c r="L22" s="54">
        <v>4.0</v>
      </c>
      <c r="M22" s="54">
        <v>5.0</v>
      </c>
      <c r="N22" s="54">
        <v>4.0</v>
      </c>
      <c r="O22" s="54">
        <v>4.0</v>
      </c>
      <c r="P22" s="54">
        <v>4.0</v>
      </c>
      <c r="Q22" s="54">
        <v>3.0</v>
      </c>
      <c r="R22" s="54">
        <v>4.0</v>
      </c>
      <c r="S22" s="54">
        <v>3.0</v>
      </c>
      <c r="T22" s="54">
        <v>3.0</v>
      </c>
      <c r="U22" s="54">
        <v>4.0</v>
      </c>
      <c r="V22" s="40"/>
      <c r="W22" s="40"/>
      <c r="X22" s="40"/>
    </row>
    <row r="23" ht="15.75" customHeight="1">
      <c r="A23" s="34">
        <v>23.0</v>
      </c>
      <c r="B23" s="35">
        <v>43967.4311111111</v>
      </c>
      <c r="C23" s="35">
        <v>43967.4342708333</v>
      </c>
      <c r="D23" s="36" t="s">
        <v>161</v>
      </c>
      <c r="E23" s="37" t="s">
        <v>179</v>
      </c>
      <c r="F23" s="37" t="s">
        <v>163</v>
      </c>
      <c r="G23" s="36"/>
      <c r="H23" s="36" t="s">
        <v>193</v>
      </c>
      <c r="I23" s="36" t="s">
        <v>230</v>
      </c>
      <c r="J23" s="54">
        <v>1.0</v>
      </c>
      <c r="K23" s="54">
        <v>1.0</v>
      </c>
      <c r="L23" s="54">
        <v>1.0</v>
      </c>
      <c r="M23" s="54">
        <v>5.0</v>
      </c>
      <c r="N23" s="54">
        <v>4.0</v>
      </c>
      <c r="O23" s="54">
        <v>3.0</v>
      </c>
      <c r="P23" s="54">
        <v>2.0</v>
      </c>
      <c r="Q23" s="54">
        <v>5.0</v>
      </c>
      <c r="R23" s="54">
        <v>5.0</v>
      </c>
      <c r="S23" s="54">
        <v>4.0</v>
      </c>
      <c r="T23" s="54">
        <v>5.0</v>
      </c>
      <c r="U23" s="54">
        <v>4.0</v>
      </c>
      <c r="V23" s="40"/>
      <c r="W23" s="40"/>
      <c r="X23" s="40"/>
    </row>
    <row r="24" ht="15.75" customHeight="1">
      <c r="A24" s="57"/>
      <c r="B24" s="58"/>
      <c r="C24" s="58"/>
      <c r="D24" s="58"/>
      <c r="E24" s="59"/>
      <c r="F24" s="59"/>
      <c r="G24" s="58"/>
      <c r="H24" s="58"/>
      <c r="I24" s="60" t="s">
        <v>250</v>
      </c>
      <c r="J24" s="61">
        <f t="shared" ref="J24:U24" si="1">AVERAGE(J2:J23)</f>
        <v>2</v>
      </c>
      <c r="K24" s="61">
        <f t="shared" si="1"/>
        <v>1.75</v>
      </c>
      <c r="L24" s="61">
        <f t="shared" si="1"/>
        <v>1.75</v>
      </c>
      <c r="M24" s="61">
        <f t="shared" si="1"/>
        <v>3.681818182</v>
      </c>
      <c r="N24" s="61">
        <f t="shared" si="1"/>
        <v>3.681818182</v>
      </c>
      <c r="O24" s="61">
        <f t="shared" si="1"/>
        <v>2.818181818</v>
      </c>
      <c r="P24" s="61">
        <f t="shared" si="1"/>
        <v>2.818181818</v>
      </c>
      <c r="Q24" s="61">
        <f t="shared" si="1"/>
        <v>3.5</v>
      </c>
      <c r="R24" s="61">
        <f t="shared" si="1"/>
        <v>3.681818182</v>
      </c>
      <c r="S24" s="61">
        <f t="shared" si="1"/>
        <v>2.863636364</v>
      </c>
      <c r="T24" s="61">
        <f t="shared" si="1"/>
        <v>3.5</v>
      </c>
      <c r="U24" s="61">
        <f t="shared" si="1"/>
        <v>4.363636364</v>
      </c>
      <c r="V24" s="63"/>
      <c r="W24" s="63"/>
      <c r="X24" s="63"/>
    </row>
    <row r="25" ht="15.75" customHeight="1">
      <c r="A25" s="57"/>
      <c r="B25" s="58"/>
      <c r="C25" s="58"/>
      <c r="D25" s="58"/>
      <c r="E25" s="59"/>
      <c r="F25" s="59"/>
      <c r="G25" s="58"/>
      <c r="H25" s="58"/>
      <c r="I25" s="81" t="s">
        <v>251</v>
      </c>
      <c r="J25" s="65">
        <f t="shared" ref="J25:U25" si="2">_xlfn.STDEV.S(J2:J23)</f>
        <v>1.732050808</v>
      </c>
      <c r="K25" s="65">
        <f t="shared" si="2"/>
        <v>1.5</v>
      </c>
      <c r="L25" s="65">
        <f t="shared" si="2"/>
        <v>1.5</v>
      </c>
      <c r="M25" s="65">
        <f t="shared" si="2"/>
        <v>1.129111055</v>
      </c>
      <c r="N25" s="65">
        <f t="shared" si="2"/>
        <v>1.129111055</v>
      </c>
      <c r="O25" s="65">
        <f t="shared" si="2"/>
        <v>1.097024705</v>
      </c>
      <c r="P25" s="65">
        <f t="shared" si="2"/>
        <v>1.139605765</v>
      </c>
      <c r="Q25" s="65">
        <f t="shared" si="2"/>
        <v>1.144344271</v>
      </c>
      <c r="R25" s="65">
        <f t="shared" si="2"/>
        <v>1.249242195</v>
      </c>
      <c r="S25" s="65">
        <f t="shared" si="2"/>
        <v>1.424127286</v>
      </c>
      <c r="T25" s="65">
        <f t="shared" si="2"/>
        <v>1.535298947</v>
      </c>
      <c r="U25" s="65">
        <f t="shared" si="2"/>
        <v>0.9534625892</v>
      </c>
      <c r="V25" s="63"/>
      <c r="W25" s="63"/>
      <c r="X25" s="63"/>
    </row>
    <row r="26" ht="15.75" customHeight="1">
      <c r="A26" s="114"/>
      <c r="B26" s="101"/>
      <c r="C26" s="101"/>
      <c r="D26" s="101"/>
      <c r="E26" s="102"/>
      <c r="F26" s="102"/>
      <c r="G26" s="101"/>
      <c r="H26" s="101"/>
      <c r="I26" s="115"/>
      <c r="J26" s="84"/>
      <c r="K26" s="69" t="s">
        <v>83</v>
      </c>
      <c r="L26" s="69" t="s">
        <v>84</v>
      </c>
      <c r="M26" s="69" t="s">
        <v>85</v>
      </c>
      <c r="N26" s="69" t="s">
        <v>86</v>
      </c>
      <c r="O26" s="84"/>
      <c r="P26" s="84"/>
      <c r="Q26" s="84"/>
      <c r="R26" s="84"/>
      <c r="S26" s="84"/>
      <c r="T26" s="84"/>
      <c r="U26" s="84"/>
      <c r="V26" s="116"/>
      <c r="W26" s="116"/>
      <c r="X26" s="11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72" t="s">
        <v>252</v>
      </c>
      <c r="J27" s="28" t="s">
        <v>253</v>
      </c>
      <c r="K27" s="73">
        <f>J24</f>
        <v>2</v>
      </c>
      <c r="L27" s="73">
        <f>M24</f>
        <v>3.681818182</v>
      </c>
      <c r="M27" s="73">
        <f>P24</f>
        <v>2.818181818</v>
      </c>
      <c r="N27" s="73">
        <f>S24</f>
        <v>2.863636364</v>
      </c>
      <c r="O27" s="28" t="s">
        <v>14</v>
      </c>
      <c r="P27" s="73">
        <f>K24</f>
        <v>1.75</v>
      </c>
      <c r="Q27" s="73">
        <f>N24</f>
        <v>3.681818182</v>
      </c>
      <c r="R27" s="73">
        <f>Q24</f>
        <v>3.5</v>
      </c>
      <c r="S27" s="73">
        <f>T24</f>
        <v>3.5</v>
      </c>
      <c r="T27" s="28" t="s">
        <v>19</v>
      </c>
      <c r="U27" s="73">
        <f>L24</f>
        <v>1.75</v>
      </c>
      <c r="V27" s="76">
        <f>O24</f>
        <v>2.818181818</v>
      </c>
      <c r="W27" s="76">
        <f>R24</f>
        <v>3.681818182</v>
      </c>
      <c r="X27" s="76">
        <f>U24</f>
        <v>4.363636364</v>
      </c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117"/>
      <c r="J28" s="118" t="s">
        <v>237</v>
      </c>
      <c r="K28" s="118" t="s">
        <v>238</v>
      </c>
      <c r="L28" s="118" t="s">
        <v>239</v>
      </c>
      <c r="M28" s="118" t="s">
        <v>240</v>
      </c>
      <c r="N28" s="118" t="s">
        <v>241</v>
      </c>
      <c r="O28" s="118" t="s">
        <v>242</v>
      </c>
      <c r="P28" s="118" t="s">
        <v>243</v>
      </c>
      <c r="Q28" s="118" t="s">
        <v>244</v>
      </c>
      <c r="R28" s="118" t="s">
        <v>245</v>
      </c>
      <c r="S28" s="118" t="s">
        <v>246</v>
      </c>
      <c r="T28" s="118" t="s">
        <v>247</v>
      </c>
      <c r="U28" s="118" t="s">
        <v>248</v>
      </c>
      <c r="V28" s="23"/>
      <c r="W28" s="23"/>
      <c r="X28" s="23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81" t="s">
        <v>254</v>
      </c>
      <c r="J29" s="83">
        <f t="shared" ref="J29:U29" si="3">MIN(J2:J23)</f>
        <v>1</v>
      </c>
      <c r="K29" s="83">
        <f t="shared" si="3"/>
        <v>1</v>
      </c>
      <c r="L29" s="83">
        <f t="shared" si="3"/>
        <v>1</v>
      </c>
      <c r="M29" s="83">
        <f t="shared" si="3"/>
        <v>1</v>
      </c>
      <c r="N29" s="83">
        <f t="shared" si="3"/>
        <v>1</v>
      </c>
      <c r="O29" s="83">
        <f t="shared" si="3"/>
        <v>1</v>
      </c>
      <c r="P29" s="83">
        <f t="shared" si="3"/>
        <v>1</v>
      </c>
      <c r="Q29" s="83">
        <f t="shared" si="3"/>
        <v>1</v>
      </c>
      <c r="R29" s="83">
        <f t="shared" si="3"/>
        <v>1</v>
      </c>
      <c r="S29" s="83">
        <f t="shared" si="3"/>
        <v>1</v>
      </c>
      <c r="T29" s="83">
        <f t="shared" si="3"/>
        <v>1</v>
      </c>
      <c r="U29" s="83">
        <f t="shared" si="3"/>
        <v>1</v>
      </c>
      <c r="V29" s="23"/>
      <c r="W29" s="23"/>
      <c r="X29" s="23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81" t="s">
        <v>255</v>
      </c>
      <c r="J30" s="84">
        <f t="shared" ref="J30:U30" si="4">QUARTILE(J2:J23,1)</f>
        <v>1</v>
      </c>
      <c r="K30" s="84">
        <f t="shared" si="4"/>
        <v>1</v>
      </c>
      <c r="L30" s="84">
        <f t="shared" si="4"/>
        <v>1</v>
      </c>
      <c r="M30" s="84">
        <f t="shared" si="4"/>
        <v>3</v>
      </c>
      <c r="N30" s="84">
        <f t="shared" si="4"/>
        <v>3</v>
      </c>
      <c r="O30" s="84">
        <f t="shared" si="4"/>
        <v>2.25</v>
      </c>
      <c r="P30" s="84">
        <f t="shared" si="4"/>
        <v>2</v>
      </c>
      <c r="Q30" s="84">
        <f t="shared" si="4"/>
        <v>3</v>
      </c>
      <c r="R30" s="84">
        <f t="shared" si="4"/>
        <v>3</v>
      </c>
      <c r="S30" s="84">
        <f t="shared" si="4"/>
        <v>2</v>
      </c>
      <c r="T30" s="84">
        <f t="shared" si="4"/>
        <v>2.25</v>
      </c>
      <c r="U30" s="84">
        <f t="shared" si="4"/>
        <v>4</v>
      </c>
      <c r="V30" s="23"/>
      <c r="W30" s="23"/>
      <c r="X30" s="23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81" t="s">
        <v>256</v>
      </c>
      <c r="J31" s="85">
        <f t="shared" ref="J31:U31" si="5">MEDIAN(J2:J23)</f>
        <v>1</v>
      </c>
      <c r="K31" s="85">
        <f t="shared" si="5"/>
        <v>1</v>
      </c>
      <c r="L31" s="85">
        <f t="shared" si="5"/>
        <v>1</v>
      </c>
      <c r="M31" s="85">
        <f t="shared" si="5"/>
        <v>4</v>
      </c>
      <c r="N31" s="85">
        <f t="shared" si="5"/>
        <v>4</v>
      </c>
      <c r="O31" s="85">
        <f t="shared" si="5"/>
        <v>3</v>
      </c>
      <c r="P31" s="85">
        <f t="shared" si="5"/>
        <v>3</v>
      </c>
      <c r="Q31" s="85">
        <f t="shared" si="5"/>
        <v>3.5</v>
      </c>
      <c r="R31" s="85">
        <f t="shared" si="5"/>
        <v>4</v>
      </c>
      <c r="S31" s="85">
        <f t="shared" si="5"/>
        <v>2.5</v>
      </c>
      <c r="T31" s="85">
        <f t="shared" si="5"/>
        <v>4</v>
      </c>
      <c r="U31" s="85">
        <f t="shared" si="5"/>
        <v>5</v>
      </c>
      <c r="V31" s="23"/>
      <c r="W31" s="23"/>
      <c r="X31" s="23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81" t="s">
        <v>257</v>
      </c>
      <c r="J32" s="84">
        <f t="shared" ref="J32:U32" si="6">QUARTILE(J2:J23,3)</f>
        <v>2.5</v>
      </c>
      <c r="K32" s="84">
        <f t="shared" si="6"/>
        <v>1.75</v>
      </c>
      <c r="L32" s="84">
        <f t="shared" si="6"/>
        <v>1.75</v>
      </c>
      <c r="M32" s="84">
        <f t="shared" si="6"/>
        <v>4.75</v>
      </c>
      <c r="N32" s="84">
        <f t="shared" si="6"/>
        <v>4.75</v>
      </c>
      <c r="O32" s="84">
        <f t="shared" si="6"/>
        <v>3</v>
      </c>
      <c r="P32" s="84">
        <f t="shared" si="6"/>
        <v>3.75</v>
      </c>
      <c r="Q32" s="84">
        <f t="shared" si="6"/>
        <v>4</v>
      </c>
      <c r="R32" s="84">
        <f t="shared" si="6"/>
        <v>5</v>
      </c>
      <c r="S32" s="84">
        <f t="shared" si="6"/>
        <v>4</v>
      </c>
      <c r="T32" s="84">
        <f t="shared" si="6"/>
        <v>5</v>
      </c>
      <c r="U32" s="84">
        <f t="shared" si="6"/>
        <v>5</v>
      </c>
      <c r="V32" s="23"/>
      <c r="W32" s="23"/>
      <c r="X32" s="23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81" t="s">
        <v>258</v>
      </c>
      <c r="J33" s="83">
        <f t="shared" ref="J33:U33" si="7">MAX(J2:J23)</f>
        <v>4</v>
      </c>
      <c r="K33" s="83">
        <f t="shared" si="7"/>
        <v>4</v>
      </c>
      <c r="L33" s="83">
        <f t="shared" si="7"/>
        <v>4</v>
      </c>
      <c r="M33" s="83">
        <f t="shared" si="7"/>
        <v>5</v>
      </c>
      <c r="N33" s="83">
        <f t="shared" si="7"/>
        <v>5</v>
      </c>
      <c r="O33" s="83">
        <f t="shared" si="7"/>
        <v>5</v>
      </c>
      <c r="P33" s="83">
        <f t="shared" si="7"/>
        <v>5</v>
      </c>
      <c r="Q33" s="83">
        <f t="shared" si="7"/>
        <v>5</v>
      </c>
      <c r="R33" s="83">
        <f t="shared" si="7"/>
        <v>5</v>
      </c>
      <c r="S33" s="83">
        <f t="shared" si="7"/>
        <v>5</v>
      </c>
      <c r="T33" s="83">
        <f t="shared" si="7"/>
        <v>5</v>
      </c>
      <c r="U33" s="83">
        <f t="shared" si="7"/>
        <v>5</v>
      </c>
      <c r="V33" s="23"/>
      <c r="W33" s="23"/>
      <c r="X33" s="23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V34" s="23"/>
      <c r="W34" s="23"/>
      <c r="X34" s="23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V35" s="23"/>
      <c r="W35" s="23"/>
      <c r="X35" s="23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41"/>
      <c r="J36" s="86" t="s">
        <v>83</v>
      </c>
      <c r="M36" s="88" t="s">
        <v>84</v>
      </c>
      <c r="P36" s="88" t="s">
        <v>85</v>
      </c>
      <c r="S36" s="88" t="s">
        <v>86</v>
      </c>
      <c r="V36" s="23"/>
      <c r="W36" s="23"/>
      <c r="X36" s="23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89" t="s">
        <v>259</v>
      </c>
      <c r="J37" s="90" t="s">
        <v>260</v>
      </c>
      <c r="K37" s="90" t="s">
        <v>261</v>
      </c>
      <c r="L37" s="90" t="s">
        <v>262</v>
      </c>
      <c r="M37" s="90" t="s">
        <v>263</v>
      </c>
      <c r="N37" s="90" t="s">
        <v>264</v>
      </c>
      <c r="O37" s="90" t="s">
        <v>265</v>
      </c>
      <c r="P37" s="90" t="s">
        <v>266</v>
      </c>
      <c r="Q37" s="90" t="s">
        <v>267</v>
      </c>
      <c r="R37" s="90" t="s">
        <v>268</v>
      </c>
      <c r="S37" s="90" t="s">
        <v>269</v>
      </c>
      <c r="T37" s="90" t="s">
        <v>270</v>
      </c>
      <c r="U37" s="90" t="s">
        <v>271</v>
      </c>
      <c r="V37" s="23"/>
      <c r="W37" s="23"/>
      <c r="X37" s="23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92" t="s">
        <v>166</v>
      </c>
      <c r="J38" s="121">
        <f>COUNTIF(J2:J23,I38)</f>
        <v>19</v>
      </c>
      <c r="K38" s="121">
        <f t="shared" ref="K38:U38" si="8">COUNTIF(K2:K23,"Not applicable")</f>
        <v>18</v>
      </c>
      <c r="L38" s="121">
        <f t="shared" si="8"/>
        <v>18</v>
      </c>
      <c r="M38" s="34">
        <f t="shared" si="8"/>
        <v>0</v>
      </c>
      <c r="N38" s="34">
        <f t="shared" si="8"/>
        <v>0</v>
      </c>
      <c r="O38" s="34">
        <f t="shared" si="8"/>
        <v>0</v>
      </c>
      <c r="P38" s="34">
        <f t="shared" si="8"/>
        <v>0</v>
      </c>
      <c r="Q38" s="34">
        <f t="shared" si="8"/>
        <v>0</v>
      </c>
      <c r="R38" s="34">
        <f t="shared" si="8"/>
        <v>0</v>
      </c>
      <c r="S38" s="34">
        <f t="shared" si="8"/>
        <v>0</v>
      </c>
      <c r="T38" s="34">
        <f t="shared" si="8"/>
        <v>0</v>
      </c>
      <c r="U38" s="34">
        <f t="shared" si="8"/>
        <v>0</v>
      </c>
      <c r="V38" s="23"/>
      <c r="W38" s="23"/>
      <c r="X38" s="23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95">
        <v>1.0</v>
      </c>
      <c r="J39" s="34">
        <f t="shared" ref="J39:U39" si="9">COUNTIF(J2:J23,"1")</f>
        <v>2</v>
      </c>
      <c r="K39" s="34">
        <f t="shared" si="9"/>
        <v>3</v>
      </c>
      <c r="L39" s="34">
        <f t="shared" si="9"/>
        <v>3</v>
      </c>
      <c r="M39" s="34">
        <f t="shared" si="9"/>
        <v>1</v>
      </c>
      <c r="N39" s="34">
        <f t="shared" si="9"/>
        <v>1</v>
      </c>
      <c r="O39" s="34">
        <f t="shared" si="9"/>
        <v>4</v>
      </c>
      <c r="P39" s="34">
        <f t="shared" si="9"/>
        <v>4</v>
      </c>
      <c r="Q39" s="34">
        <f t="shared" si="9"/>
        <v>1</v>
      </c>
      <c r="R39" s="34">
        <f t="shared" si="9"/>
        <v>2</v>
      </c>
      <c r="S39" s="34">
        <f t="shared" si="9"/>
        <v>4</v>
      </c>
      <c r="T39" s="34">
        <f t="shared" si="9"/>
        <v>4</v>
      </c>
      <c r="U39" s="34">
        <f t="shared" si="9"/>
        <v>1</v>
      </c>
      <c r="V39" s="23"/>
      <c r="W39" s="23"/>
      <c r="X39" s="23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95">
        <v>2.0</v>
      </c>
      <c r="J40" s="34">
        <f t="shared" ref="J40:U40" si="10">COUNTIF(J2:J23,"2")</f>
        <v>0</v>
      </c>
      <c r="K40" s="34">
        <f t="shared" si="10"/>
        <v>0</v>
      </c>
      <c r="L40" s="34">
        <f t="shared" si="10"/>
        <v>0</v>
      </c>
      <c r="M40" s="34">
        <f t="shared" si="10"/>
        <v>2</v>
      </c>
      <c r="N40" s="34">
        <f t="shared" si="10"/>
        <v>2</v>
      </c>
      <c r="O40" s="34">
        <f t="shared" si="10"/>
        <v>2</v>
      </c>
      <c r="P40" s="34">
        <f t="shared" si="10"/>
        <v>3</v>
      </c>
      <c r="Q40" s="34">
        <f t="shared" si="10"/>
        <v>3</v>
      </c>
      <c r="R40" s="34">
        <f t="shared" si="10"/>
        <v>1</v>
      </c>
      <c r="S40" s="121">
        <f t="shared" si="10"/>
        <v>7</v>
      </c>
      <c r="T40" s="34">
        <f t="shared" si="10"/>
        <v>2</v>
      </c>
      <c r="U40" s="34">
        <f t="shared" si="10"/>
        <v>0</v>
      </c>
      <c r="V40" s="23"/>
      <c r="W40" s="23"/>
      <c r="X40" s="23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95">
        <v>3.0</v>
      </c>
      <c r="J41" s="34">
        <f t="shared" ref="J41:U41" si="11">COUNTIF(J2:J23,"3")</f>
        <v>0</v>
      </c>
      <c r="K41" s="34">
        <f t="shared" si="11"/>
        <v>0</v>
      </c>
      <c r="L41" s="34">
        <f t="shared" si="11"/>
        <v>0</v>
      </c>
      <c r="M41" s="34">
        <f t="shared" si="11"/>
        <v>6</v>
      </c>
      <c r="N41" s="34">
        <f t="shared" si="11"/>
        <v>6</v>
      </c>
      <c r="O41" s="121">
        <f t="shared" si="11"/>
        <v>11</v>
      </c>
      <c r="P41" s="121">
        <f t="shared" si="11"/>
        <v>9</v>
      </c>
      <c r="Q41" s="121">
        <f t="shared" si="11"/>
        <v>7</v>
      </c>
      <c r="R41" s="34">
        <f t="shared" si="11"/>
        <v>6</v>
      </c>
      <c r="S41" s="34">
        <f t="shared" si="11"/>
        <v>3</v>
      </c>
      <c r="T41" s="34">
        <f t="shared" si="11"/>
        <v>3</v>
      </c>
      <c r="U41" s="34">
        <f t="shared" si="11"/>
        <v>1</v>
      </c>
      <c r="V41" s="23"/>
      <c r="W41" s="23"/>
      <c r="X41" s="23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95">
        <v>4.0</v>
      </c>
      <c r="J42" s="34">
        <f t="shared" ref="J42:U42" si="12">COUNTIF(J2:J23,"4")</f>
        <v>1</v>
      </c>
      <c r="K42" s="34">
        <f t="shared" si="12"/>
        <v>1</v>
      </c>
      <c r="L42" s="34">
        <f t="shared" si="12"/>
        <v>1</v>
      </c>
      <c r="M42" s="121">
        <f t="shared" si="12"/>
        <v>7</v>
      </c>
      <c r="N42" s="121">
        <f t="shared" si="12"/>
        <v>7</v>
      </c>
      <c r="O42" s="34">
        <f t="shared" si="12"/>
        <v>4</v>
      </c>
      <c r="P42" s="34">
        <f t="shared" si="12"/>
        <v>5</v>
      </c>
      <c r="Q42" s="34">
        <f t="shared" si="12"/>
        <v>6</v>
      </c>
      <c r="R42" s="34">
        <f t="shared" si="12"/>
        <v>6</v>
      </c>
      <c r="S42" s="34">
        <f t="shared" si="12"/>
        <v>4</v>
      </c>
      <c r="T42" s="34">
        <f t="shared" si="12"/>
        <v>5</v>
      </c>
      <c r="U42" s="34">
        <f t="shared" si="12"/>
        <v>8</v>
      </c>
      <c r="V42" s="23"/>
      <c r="W42" s="23"/>
      <c r="X42" s="23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95">
        <v>5.0</v>
      </c>
      <c r="J43" s="34">
        <f t="shared" ref="J43:U43" si="13">COUNTIF(J2:J23,"5")</f>
        <v>0</v>
      </c>
      <c r="K43" s="34">
        <f t="shared" si="13"/>
        <v>0</v>
      </c>
      <c r="L43" s="34">
        <f t="shared" si="13"/>
        <v>0</v>
      </c>
      <c r="M43" s="34">
        <f t="shared" si="13"/>
        <v>6</v>
      </c>
      <c r="N43" s="34">
        <f t="shared" si="13"/>
        <v>6</v>
      </c>
      <c r="O43" s="34">
        <f t="shared" si="13"/>
        <v>1</v>
      </c>
      <c r="P43" s="34">
        <f t="shared" si="13"/>
        <v>1</v>
      </c>
      <c r="Q43" s="34">
        <f t="shared" si="13"/>
        <v>5</v>
      </c>
      <c r="R43" s="121">
        <f t="shared" si="13"/>
        <v>7</v>
      </c>
      <c r="S43" s="34">
        <f t="shared" si="13"/>
        <v>4</v>
      </c>
      <c r="T43" s="121">
        <f t="shared" si="13"/>
        <v>8</v>
      </c>
      <c r="U43" s="121">
        <f t="shared" si="13"/>
        <v>12</v>
      </c>
      <c r="V43" s="23"/>
      <c r="W43" s="23"/>
      <c r="X43" s="23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3"/>
      <c r="W44" s="23"/>
      <c r="X44" s="23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3"/>
      <c r="W45" s="23"/>
      <c r="X45" s="23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3"/>
      <c r="W46" s="23"/>
      <c r="X46" s="23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3"/>
      <c r="W47" s="23"/>
      <c r="X47" s="23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3"/>
      <c r="W48" s="23"/>
      <c r="X48" s="23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3"/>
      <c r="W49" s="23"/>
      <c r="X49" s="23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3"/>
      <c r="W50" s="23"/>
      <c r="X50" s="23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3"/>
      <c r="W51" s="23"/>
      <c r="X51" s="23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3"/>
      <c r="W52" s="23"/>
      <c r="X52" s="23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3"/>
      <c r="W53" s="23"/>
      <c r="X53" s="23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3"/>
      <c r="W54" s="23"/>
      <c r="X54" s="23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3"/>
      <c r="W55" s="23"/>
      <c r="X55" s="23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3"/>
      <c r="W56" s="23"/>
      <c r="X56" s="23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3"/>
      <c r="W57" s="23"/>
      <c r="X57" s="23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3"/>
      <c r="W58" s="23"/>
      <c r="X58" s="23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3"/>
      <c r="W59" s="23"/>
      <c r="X59" s="23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3"/>
      <c r="W60" s="23"/>
      <c r="X60" s="23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3"/>
      <c r="W61" s="23"/>
      <c r="X61" s="23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3"/>
      <c r="W62" s="23"/>
      <c r="X62" s="23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3"/>
      <c r="W63" s="23"/>
      <c r="X63" s="23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3"/>
      <c r="W64" s="23"/>
      <c r="X64" s="23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3"/>
      <c r="W65" s="23"/>
      <c r="X65" s="23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3"/>
      <c r="W66" s="23"/>
      <c r="X66" s="23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3"/>
      <c r="W67" s="23"/>
      <c r="X67" s="23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3"/>
      <c r="W68" s="23"/>
      <c r="X68" s="23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3"/>
      <c r="W69" s="23"/>
      <c r="X69" s="23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3"/>
      <c r="W70" s="23"/>
      <c r="X70" s="23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3"/>
      <c r="W71" s="23"/>
      <c r="X71" s="23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3"/>
      <c r="W72" s="23"/>
      <c r="X72" s="23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3"/>
      <c r="W73" s="23"/>
      <c r="X73" s="23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3"/>
      <c r="W74" s="23"/>
      <c r="X74" s="23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3"/>
      <c r="W75" s="23"/>
      <c r="X75" s="23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3"/>
      <c r="W76" s="23"/>
      <c r="X76" s="23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3"/>
      <c r="W77" s="23"/>
      <c r="X77" s="23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3"/>
      <c r="W78" s="23"/>
      <c r="X78" s="23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3"/>
      <c r="W79" s="23"/>
      <c r="X79" s="23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3"/>
      <c r="W80" s="23"/>
      <c r="X80" s="23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3"/>
      <c r="W81" s="23"/>
      <c r="X81" s="23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3"/>
      <c r="W82" s="23"/>
      <c r="X82" s="23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3"/>
      <c r="W83" s="23"/>
      <c r="X83" s="23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3"/>
      <c r="W84" s="23"/>
      <c r="X84" s="23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3"/>
      <c r="W85" s="23"/>
      <c r="X85" s="23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3"/>
      <c r="W86" s="23"/>
      <c r="X86" s="23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3"/>
      <c r="W87" s="23"/>
      <c r="X87" s="23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3"/>
      <c r="W88" s="23"/>
      <c r="X88" s="23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3"/>
      <c r="W89" s="23"/>
      <c r="X89" s="23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3"/>
      <c r="W90" s="23"/>
      <c r="X90" s="23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3"/>
      <c r="W91" s="23"/>
      <c r="X91" s="23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3"/>
      <c r="W92" s="23"/>
      <c r="X92" s="23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3"/>
      <c r="W93" s="23"/>
      <c r="X93" s="23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3"/>
      <c r="W94" s="23"/>
      <c r="X94" s="23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3"/>
      <c r="W95" s="23"/>
      <c r="X95" s="23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3"/>
      <c r="W96" s="23"/>
      <c r="X96" s="23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3"/>
      <c r="W97" s="23"/>
      <c r="X97" s="23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3"/>
      <c r="W98" s="23"/>
      <c r="X98" s="23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3"/>
      <c r="W99" s="23"/>
      <c r="X99" s="23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3"/>
      <c r="W100" s="23"/>
      <c r="X100" s="23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3"/>
      <c r="W101" s="23"/>
      <c r="X101" s="23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3"/>
      <c r="W102" s="23"/>
      <c r="X102" s="23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3"/>
      <c r="W103" s="23"/>
      <c r="X103" s="23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3"/>
      <c r="W104" s="23"/>
      <c r="X104" s="23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3"/>
      <c r="W105" s="23"/>
      <c r="X105" s="23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3"/>
      <c r="W106" s="23"/>
      <c r="X106" s="23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3"/>
      <c r="W107" s="23"/>
      <c r="X107" s="23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3"/>
      <c r="W108" s="23"/>
      <c r="X108" s="23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3"/>
      <c r="W109" s="23"/>
      <c r="X109" s="23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3"/>
      <c r="W110" s="23"/>
      <c r="X110" s="23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3"/>
      <c r="W111" s="23"/>
      <c r="X111" s="23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3"/>
      <c r="W112" s="23"/>
      <c r="X112" s="23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3"/>
      <c r="W113" s="23"/>
      <c r="X113" s="23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3"/>
      <c r="W114" s="23"/>
      <c r="X114" s="23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3"/>
      <c r="W115" s="23"/>
      <c r="X115" s="23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3"/>
      <c r="W116" s="23"/>
      <c r="X116" s="23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3"/>
      <c r="W117" s="23"/>
      <c r="X117" s="23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3"/>
      <c r="W118" s="23"/>
      <c r="X118" s="23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3"/>
      <c r="W119" s="23"/>
      <c r="X119" s="23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3"/>
      <c r="W120" s="23"/>
      <c r="X120" s="23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3"/>
      <c r="W121" s="23"/>
      <c r="X121" s="23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3"/>
      <c r="W122" s="23"/>
      <c r="X122" s="23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3"/>
      <c r="W123" s="23"/>
      <c r="X123" s="23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3"/>
      <c r="W124" s="23"/>
      <c r="X124" s="23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3"/>
      <c r="W125" s="23"/>
      <c r="X125" s="23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3"/>
      <c r="W126" s="23"/>
      <c r="X126" s="23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3"/>
      <c r="W127" s="23"/>
      <c r="X127" s="23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3"/>
      <c r="W128" s="23"/>
      <c r="X128" s="23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3"/>
      <c r="W129" s="23"/>
      <c r="X129" s="23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3"/>
      <c r="W130" s="23"/>
      <c r="X130" s="23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3"/>
      <c r="W131" s="23"/>
      <c r="X131" s="23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3"/>
      <c r="W132" s="23"/>
      <c r="X132" s="23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3"/>
      <c r="W133" s="23"/>
      <c r="X133" s="23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3"/>
      <c r="W134" s="23"/>
      <c r="X134" s="23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3"/>
      <c r="W135" s="23"/>
      <c r="X135" s="23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3"/>
      <c r="W136" s="23"/>
      <c r="X136" s="23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3"/>
      <c r="W137" s="23"/>
      <c r="X137" s="23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3"/>
      <c r="W138" s="23"/>
      <c r="X138" s="23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3"/>
      <c r="W139" s="23"/>
      <c r="X139" s="23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3"/>
      <c r="W140" s="23"/>
      <c r="X140" s="23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3"/>
      <c r="W141" s="23"/>
      <c r="X141" s="23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3"/>
      <c r="W142" s="23"/>
      <c r="X142" s="23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3"/>
      <c r="W143" s="23"/>
      <c r="X143" s="23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3"/>
      <c r="W144" s="23"/>
      <c r="X144" s="23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3"/>
      <c r="W145" s="23"/>
      <c r="X145" s="23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3"/>
      <c r="W146" s="23"/>
      <c r="X146" s="23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3"/>
      <c r="W147" s="23"/>
      <c r="X147" s="23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3"/>
      <c r="W148" s="23"/>
      <c r="X148" s="23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3"/>
      <c r="W149" s="23"/>
      <c r="X149" s="23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3"/>
      <c r="W150" s="23"/>
      <c r="X150" s="23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3"/>
      <c r="W151" s="23"/>
      <c r="X151" s="23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3"/>
      <c r="W152" s="23"/>
      <c r="X152" s="23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3"/>
      <c r="W153" s="23"/>
      <c r="X153" s="23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3"/>
      <c r="W154" s="23"/>
      <c r="X154" s="23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3"/>
      <c r="W155" s="23"/>
      <c r="X155" s="23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3"/>
      <c r="W156" s="23"/>
      <c r="X156" s="23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3"/>
      <c r="W157" s="23"/>
      <c r="X157" s="23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3"/>
      <c r="W158" s="23"/>
      <c r="X158" s="23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3"/>
      <c r="W159" s="23"/>
      <c r="X159" s="23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3"/>
      <c r="W160" s="23"/>
      <c r="X160" s="23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3"/>
      <c r="W161" s="23"/>
      <c r="X161" s="23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3"/>
      <c r="W162" s="23"/>
      <c r="X162" s="23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3"/>
      <c r="W163" s="23"/>
      <c r="X163" s="23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3"/>
      <c r="W164" s="23"/>
      <c r="X164" s="23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3"/>
      <c r="W165" s="23"/>
      <c r="X165" s="23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3"/>
      <c r="W166" s="23"/>
      <c r="X166" s="23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3"/>
      <c r="W167" s="23"/>
      <c r="X167" s="23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3"/>
      <c r="W168" s="23"/>
      <c r="X168" s="23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3"/>
      <c r="W169" s="23"/>
      <c r="X169" s="23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3"/>
      <c r="W170" s="23"/>
      <c r="X170" s="23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3"/>
      <c r="W171" s="23"/>
      <c r="X171" s="23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3"/>
      <c r="W172" s="23"/>
      <c r="X172" s="23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3"/>
      <c r="W173" s="23"/>
      <c r="X173" s="23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3"/>
      <c r="W174" s="23"/>
      <c r="X174" s="23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3"/>
      <c r="W175" s="23"/>
      <c r="X175" s="23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3"/>
      <c r="W176" s="23"/>
      <c r="X176" s="23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3"/>
      <c r="W177" s="23"/>
      <c r="X177" s="23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3"/>
      <c r="W178" s="23"/>
      <c r="X178" s="23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3"/>
      <c r="W179" s="23"/>
      <c r="X179" s="23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3"/>
      <c r="W180" s="23"/>
      <c r="X180" s="23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3"/>
      <c r="W181" s="23"/>
      <c r="X181" s="23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3"/>
      <c r="W182" s="23"/>
      <c r="X182" s="23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3"/>
      <c r="W183" s="23"/>
      <c r="X183" s="23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3"/>
      <c r="W184" s="23"/>
      <c r="X184" s="23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3"/>
      <c r="W185" s="23"/>
      <c r="X185" s="23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3"/>
      <c r="W186" s="23"/>
      <c r="X186" s="23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3"/>
      <c r="W187" s="23"/>
      <c r="X187" s="23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3"/>
      <c r="W188" s="23"/>
      <c r="X188" s="23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3"/>
      <c r="W189" s="23"/>
      <c r="X189" s="23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3"/>
      <c r="W190" s="23"/>
      <c r="X190" s="23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3"/>
      <c r="W191" s="23"/>
      <c r="X191" s="23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3"/>
      <c r="W192" s="23"/>
      <c r="X192" s="23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3"/>
      <c r="W193" s="23"/>
      <c r="X193" s="23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3"/>
      <c r="W194" s="23"/>
      <c r="X194" s="23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3"/>
      <c r="W195" s="23"/>
      <c r="X195" s="23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3"/>
      <c r="W196" s="23"/>
      <c r="X196" s="23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3"/>
      <c r="W197" s="23"/>
      <c r="X197" s="23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3"/>
      <c r="W198" s="23"/>
      <c r="X198" s="23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3"/>
      <c r="W199" s="23"/>
      <c r="X199" s="23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3"/>
      <c r="W200" s="23"/>
      <c r="X200" s="23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3"/>
      <c r="W201" s="23"/>
      <c r="X201" s="23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3"/>
      <c r="W202" s="23"/>
      <c r="X202" s="23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3"/>
      <c r="W203" s="23"/>
      <c r="X203" s="23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3"/>
      <c r="W204" s="23"/>
      <c r="X204" s="23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3"/>
      <c r="W205" s="23"/>
      <c r="X205" s="23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3"/>
      <c r="W206" s="23"/>
      <c r="X206" s="23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3"/>
      <c r="W207" s="23"/>
      <c r="X207" s="23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3"/>
      <c r="W208" s="23"/>
      <c r="X208" s="23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3"/>
      <c r="W209" s="23"/>
      <c r="X209" s="23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3"/>
      <c r="W210" s="23"/>
      <c r="X210" s="23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3"/>
      <c r="W211" s="23"/>
      <c r="X211" s="23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3"/>
      <c r="W212" s="23"/>
      <c r="X212" s="23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3"/>
      <c r="W213" s="23"/>
      <c r="X213" s="23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3"/>
      <c r="W214" s="23"/>
      <c r="X214" s="23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3"/>
      <c r="W215" s="23"/>
      <c r="X215" s="23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3"/>
      <c r="W216" s="23"/>
      <c r="X216" s="23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3"/>
      <c r="W217" s="23"/>
      <c r="X217" s="23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3"/>
      <c r="W218" s="23"/>
      <c r="X218" s="23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3"/>
      <c r="W219" s="23"/>
      <c r="X219" s="23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3"/>
      <c r="W220" s="23"/>
      <c r="X220" s="23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3"/>
      <c r="W221" s="23"/>
      <c r="X221" s="23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3"/>
      <c r="W222" s="23"/>
      <c r="X222" s="23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3"/>
      <c r="W223" s="23"/>
      <c r="X223" s="23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3"/>
      <c r="W224" s="23"/>
      <c r="X224" s="23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3"/>
      <c r="W225" s="23"/>
      <c r="X225" s="23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3"/>
      <c r="W226" s="23"/>
      <c r="X226" s="23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3"/>
      <c r="W227" s="23"/>
      <c r="X227" s="23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3"/>
      <c r="W228" s="23"/>
      <c r="X228" s="23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3"/>
      <c r="W229" s="23"/>
      <c r="X229" s="23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3"/>
      <c r="W230" s="23"/>
      <c r="X230" s="23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3"/>
      <c r="W231" s="23"/>
      <c r="X231" s="23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3"/>
      <c r="W232" s="23"/>
      <c r="X232" s="23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3"/>
      <c r="W233" s="23"/>
      <c r="X233" s="23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3"/>
      <c r="W234" s="23"/>
      <c r="X234" s="23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3"/>
      <c r="W235" s="23"/>
      <c r="X235" s="23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3"/>
      <c r="W236" s="23"/>
      <c r="X236" s="23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3"/>
      <c r="W237" s="23"/>
      <c r="X237" s="23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3"/>
      <c r="W238" s="23"/>
      <c r="X238" s="23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3"/>
      <c r="W239" s="23"/>
      <c r="X239" s="23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3"/>
      <c r="W240" s="23"/>
      <c r="X240" s="23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3"/>
      <c r="W241" s="23"/>
      <c r="X241" s="23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3"/>
      <c r="W242" s="23"/>
      <c r="X242" s="23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3"/>
      <c r="W243" s="23"/>
      <c r="X243" s="23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3"/>
      <c r="W244" s="23"/>
      <c r="X244" s="23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3"/>
      <c r="W245" s="23"/>
      <c r="X245" s="23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3"/>
      <c r="W246" s="23"/>
      <c r="X246" s="23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3"/>
      <c r="W247" s="23"/>
      <c r="X247" s="23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3"/>
      <c r="W248" s="23"/>
      <c r="X248" s="23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3"/>
      <c r="W249" s="23"/>
      <c r="X249" s="23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3"/>
      <c r="W250" s="23"/>
      <c r="X250" s="23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3"/>
      <c r="W251" s="23"/>
      <c r="X251" s="23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3"/>
      <c r="W252" s="23"/>
      <c r="X252" s="23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3"/>
      <c r="W253" s="23"/>
      <c r="X253" s="23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3"/>
      <c r="W254" s="23"/>
      <c r="X254" s="23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3"/>
      <c r="W255" s="23"/>
      <c r="X255" s="23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3"/>
      <c r="W256" s="23"/>
      <c r="X256" s="23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3"/>
      <c r="W257" s="23"/>
      <c r="X257" s="23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3"/>
      <c r="W258" s="23"/>
      <c r="X258" s="23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3"/>
      <c r="W259" s="23"/>
      <c r="X259" s="23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3"/>
      <c r="W260" s="23"/>
      <c r="X260" s="23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3"/>
      <c r="W261" s="23"/>
      <c r="X261" s="23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3"/>
      <c r="W262" s="23"/>
      <c r="X262" s="23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3"/>
      <c r="W263" s="23"/>
      <c r="X263" s="23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3"/>
      <c r="W264" s="23"/>
      <c r="X264" s="23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3"/>
      <c r="W265" s="23"/>
      <c r="X265" s="23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3"/>
      <c r="W266" s="23"/>
      <c r="X266" s="23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3"/>
      <c r="W267" s="23"/>
      <c r="X267" s="23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3"/>
      <c r="W268" s="23"/>
      <c r="X268" s="23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3"/>
      <c r="W269" s="23"/>
      <c r="X269" s="23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3"/>
      <c r="W270" s="23"/>
      <c r="X270" s="23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3"/>
      <c r="W271" s="23"/>
      <c r="X271" s="23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3"/>
      <c r="W272" s="23"/>
      <c r="X272" s="23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3"/>
      <c r="W273" s="23"/>
      <c r="X273" s="23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3"/>
      <c r="W274" s="23"/>
      <c r="X274" s="23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3"/>
      <c r="W275" s="23"/>
      <c r="X275" s="23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3"/>
      <c r="W276" s="23"/>
      <c r="X276" s="23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3"/>
      <c r="W277" s="23"/>
      <c r="X277" s="23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3"/>
      <c r="W278" s="23"/>
      <c r="X278" s="23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3"/>
      <c r="W279" s="23"/>
      <c r="X279" s="23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3"/>
      <c r="W280" s="23"/>
      <c r="X280" s="23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3"/>
      <c r="W281" s="23"/>
      <c r="X281" s="23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3"/>
      <c r="W282" s="23"/>
      <c r="X282" s="23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3"/>
      <c r="W283" s="23"/>
      <c r="X283" s="23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3"/>
      <c r="W284" s="23"/>
      <c r="X284" s="23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3"/>
      <c r="W285" s="23"/>
      <c r="X285" s="23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3"/>
      <c r="W286" s="23"/>
      <c r="X286" s="23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3"/>
      <c r="W287" s="23"/>
      <c r="X287" s="23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3"/>
      <c r="W288" s="23"/>
      <c r="X288" s="23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3"/>
      <c r="W289" s="23"/>
      <c r="X289" s="23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3"/>
      <c r="W290" s="23"/>
      <c r="X290" s="23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3"/>
      <c r="W291" s="23"/>
      <c r="X291" s="23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3"/>
      <c r="W292" s="23"/>
      <c r="X292" s="23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3"/>
      <c r="W293" s="23"/>
      <c r="X293" s="23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3"/>
      <c r="W294" s="23"/>
      <c r="X294" s="23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3"/>
      <c r="W295" s="23"/>
      <c r="X295" s="23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3"/>
      <c r="W296" s="23"/>
      <c r="X296" s="23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3"/>
      <c r="W297" s="23"/>
      <c r="X297" s="23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3"/>
      <c r="W298" s="23"/>
      <c r="X298" s="23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3"/>
      <c r="W299" s="23"/>
      <c r="X299" s="23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3"/>
      <c r="W300" s="23"/>
      <c r="X300" s="23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3"/>
      <c r="W301" s="23"/>
      <c r="X301" s="23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3"/>
      <c r="W302" s="23"/>
      <c r="X302" s="23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3"/>
      <c r="W303" s="23"/>
      <c r="X303" s="23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3"/>
      <c r="W304" s="23"/>
      <c r="X304" s="23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3"/>
      <c r="W305" s="23"/>
      <c r="X305" s="23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3"/>
      <c r="W306" s="23"/>
      <c r="X306" s="23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3"/>
      <c r="W307" s="23"/>
      <c r="X307" s="23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3"/>
      <c r="W308" s="23"/>
      <c r="X308" s="23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3"/>
      <c r="W309" s="23"/>
      <c r="X309" s="23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3"/>
      <c r="W310" s="23"/>
      <c r="X310" s="23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3"/>
      <c r="W311" s="23"/>
      <c r="X311" s="23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3"/>
      <c r="W312" s="23"/>
      <c r="X312" s="23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3"/>
      <c r="W313" s="23"/>
      <c r="X313" s="23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3"/>
      <c r="W314" s="23"/>
      <c r="X314" s="23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3"/>
      <c r="W315" s="23"/>
      <c r="X315" s="23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3"/>
      <c r="W316" s="23"/>
      <c r="X316" s="23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3"/>
      <c r="W317" s="23"/>
      <c r="X317" s="23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3"/>
      <c r="W318" s="23"/>
      <c r="X318" s="23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3"/>
      <c r="W319" s="23"/>
      <c r="X319" s="23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3"/>
      <c r="W320" s="23"/>
      <c r="X320" s="23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3"/>
      <c r="W321" s="23"/>
      <c r="X321" s="23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3"/>
      <c r="W322" s="23"/>
      <c r="X322" s="23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3"/>
      <c r="W323" s="23"/>
      <c r="X323" s="23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3"/>
      <c r="W324" s="23"/>
      <c r="X324" s="23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3"/>
      <c r="W325" s="23"/>
      <c r="X325" s="23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3"/>
      <c r="W326" s="23"/>
      <c r="X326" s="23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3"/>
      <c r="W327" s="23"/>
      <c r="X327" s="23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3"/>
      <c r="W328" s="23"/>
      <c r="X328" s="23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3"/>
      <c r="W329" s="23"/>
      <c r="X329" s="23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3"/>
      <c r="W330" s="23"/>
      <c r="X330" s="23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3"/>
      <c r="W331" s="23"/>
      <c r="X331" s="23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3"/>
      <c r="W332" s="23"/>
      <c r="X332" s="23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3"/>
      <c r="W333" s="23"/>
      <c r="X333" s="23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3"/>
      <c r="W334" s="23"/>
      <c r="X334" s="23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3"/>
      <c r="W335" s="23"/>
      <c r="X335" s="23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3"/>
      <c r="W336" s="23"/>
      <c r="X336" s="23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3"/>
      <c r="W337" s="23"/>
      <c r="X337" s="23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3"/>
      <c r="W338" s="23"/>
      <c r="X338" s="23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3"/>
      <c r="W339" s="23"/>
      <c r="X339" s="23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3"/>
      <c r="W340" s="23"/>
      <c r="X340" s="23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3"/>
      <c r="W341" s="23"/>
      <c r="X341" s="23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3"/>
      <c r="W342" s="23"/>
      <c r="X342" s="23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3"/>
      <c r="W343" s="23"/>
      <c r="X343" s="23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3"/>
      <c r="W344" s="23"/>
      <c r="X344" s="23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3"/>
      <c r="W345" s="23"/>
      <c r="X345" s="23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3"/>
      <c r="W346" s="23"/>
      <c r="X346" s="23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3"/>
      <c r="W347" s="23"/>
      <c r="X347" s="23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3"/>
      <c r="W348" s="23"/>
      <c r="X348" s="23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3"/>
      <c r="W349" s="23"/>
      <c r="X349" s="23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3"/>
      <c r="W350" s="23"/>
      <c r="X350" s="23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3"/>
      <c r="W351" s="23"/>
      <c r="X351" s="23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3"/>
      <c r="W352" s="23"/>
      <c r="X352" s="23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3"/>
      <c r="W353" s="23"/>
      <c r="X353" s="23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3"/>
      <c r="W354" s="23"/>
      <c r="X354" s="23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3"/>
      <c r="W355" s="23"/>
      <c r="X355" s="23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3"/>
      <c r="W356" s="23"/>
      <c r="X356" s="23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3"/>
      <c r="W357" s="23"/>
      <c r="X357" s="23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3"/>
      <c r="W358" s="23"/>
      <c r="X358" s="23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3"/>
      <c r="W359" s="23"/>
      <c r="X359" s="23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3"/>
      <c r="W360" s="23"/>
      <c r="X360" s="23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3"/>
      <c r="W361" s="23"/>
      <c r="X361" s="23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3"/>
      <c r="W362" s="23"/>
      <c r="X362" s="23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3"/>
      <c r="W363" s="23"/>
      <c r="X363" s="23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3"/>
      <c r="W364" s="23"/>
      <c r="X364" s="23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3"/>
      <c r="W365" s="23"/>
      <c r="X365" s="23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3"/>
      <c r="W366" s="23"/>
      <c r="X366" s="23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3"/>
      <c r="W367" s="23"/>
      <c r="X367" s="23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3"/>
      <c r="W368" s="23"/>
      <c r="X368" s="23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3"/>
      <c r="W369" s="23"/>
      <c r="X369" s="23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3"/>
      <c r="W370" s="23"/>
      <c r="X370" s="23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3"/>
      <c r="W371" s="23"/>
      <c r="X371" s="23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3"/>
      <c r="W372" s="23"/>
      <c r="X372" s="23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3"/>
      <c r="W373" s="23"/>
      <c r="X373" s="23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3"/>
      <c r="W374" s="23"/>
      <c r="X374" s="23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3"/>
      <c r="W375" s="23"/>
      <c r="X375" s="23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3"/>
      <c r="W376" s="23"/>
      <c r="X376" s="23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3"/>
      <c r="W377" s="23"/>
      <c r="X377" s="23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3"/>
      <c r="W378" s="23"/>
      <c r="X378" s="23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3"/>
      <c r="W379" s="23"/>
      <c r="X379" s="23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3"/>
      <c r="W380" s="23"/>
      <c r="X380" s="23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3"/>
      <c r="W381" s="23"/>
      <c r="X381" s="23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3"/>
      <c r="W382" s="23"/>
      <c r="X382" s="23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3"/>
      <c r="W383" s="23"/>
      <c r="X383" s="23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3"/>
      <c r="W384" s="23"/>
      <c r="X384" s="23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3"/>
      <c r="W385" s="23"/>
      <c r="X385" s="23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3"/>
      <c r="W386" s="23"/>
      <c r="X386" s="23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3"/>
      <c r="W387" s="23"/>
      <c r="X387" s="23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3"/>
      <c r="W388" s="23"/>
      <c r="X388" s="23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3"/>
      <c r="W389" s="23"/>
      <c r="X389" s="23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3"/>
      <c r="W390" s="23"/>
      <c r="X390" s="23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3"/>
      <c r="W391" s="23"/>
      <c r="X391" s="23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3"/>
      <c r="W392" s="23"/>
      <c r="X392" s="23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3"/>
      <c r="W393" s="23"/>
      <c r="X393" s="23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3"/>
      <c r="W394" s="23"/>
      <c r="X394" s="23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3"/>
      <c r="W395" s="23"/>
      <c r="X395" s="23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3"/>
      <c r="W396" s="23"/>
      <c r="X396" s="23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3"/>
      <c r="W397" s="23"/>
      <c r="X397" s="23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3"/>
      <c r="W398" s="23"/>
      <c r="X398" s="23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3"/>
      <c r="W399" s="23"/>
      <c r="X399" s="23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3"/>
      <c r="W400" s="23"/>
      <c r="X400" s="23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3"/>
      <c r="W401" s="23"/>
      <c r="X401" s="23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3"/>
      <c r="W402" s="23"/>
      <c r="X402" s="23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3"/>
      <c r="W403" s="23"/>
      <c r="X403" s="23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3"/>
      <c r="W404" s="23"/>
      <c r="X404" s="23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3"/>
      <c r="W405" s="23"/>
      <c r="X405" s="23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3"/>
      <c r="W406" s="23"/>
      <c r="X406" s="23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3"/>
      <c r="W407" s="23"/>
      <c r="X407" s="23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3"/>
      <c r="W408" s="23"/>
      <c r="X408" s="23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3"/>
      <c r="W409" s="23"/>
      <c r="X409" s="23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3"/>
      <c r="W410" s="23"/>
      <c r="X410" s="23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3"/>
      <c r="W411" s="23"/>
      <c r="X411" s="23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3"/>
      <c r="W412" s="23"/>
      <c r="X412" s="23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3"/>
      <c r="W413" s="23"/>
      <c r="X413" s="23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3"/>
      <c r="W414" s="23"/>
      <c r="X414" s="23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3"/>
      <c r="W415" s="23"/>
      <c r="X415" s="23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3"/>
      <c r="W416" s="23"/>
      <c r="X416" s="23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3"/>
      <c r="W417" s="23"/>
      <c r="X417" s="23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3"/>
      <c r="W418" s="23"/>
      <c r="X418" s="23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3"/>
      <c r="W419" s="23"/>
      <c r="X419" s="23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3"/>
      <c r="W420" s="23"/>
      <c r="X420" s="23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3"/>
      <c r="W421" s="23"/>
      <c r="X421" s="23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3"/>
      <c r="W422" s="23"/>
      <c r="X422" s="23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3"/>
      <c r="W423" s="23"/>
      <c r="X423" s="23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3"/>
      <c r="W424" s="23"/>
      <c r="X424" s="23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3"/>
      <c r="W425" s="23"/>
      <c r="X425" s="23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3"/>
      <c r="W426" s="23"/>
      <c r="X426" s="23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3"/>
      <c r="W427" s="23"/>
      <c r="X427" s="23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3"/>
      <c r="W428" s="23"/>
      <c r="X428" s="23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3"/>
      <c r="W429" s="23"/>
      <c r="X429" s="23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3"/>
      <c r="W430" s="23"/>
      <c r="X430" s="23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3"/>
      <c r="W431" s="23"/>
      <c r="X431" s="23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3"/>
      <c r="W432" s="23"/>
      <c r="X432" s="23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3"/>
      <c r="W433" s="23"/>
      <c r="X433" s="23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3"/>
      <c r="W434" s="23"/>
      <c r="X434" s="23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3"/>
      <c r="W435" s="23"/>
      <c r="X435" s="23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3"/>
      <c r="W436" s="23"/>
      <c r="X436" s="23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3"/>
      <c r="W437" s="23"/>
      <c r="X437" s="23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3"/>
      <c r="W438" s="23"/>
      <c r="X438" s="23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3"/>
      <c r="W439" s="23"/>
      <c r="X439" s="23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3"/>
      <c r="W440" s="23"/>
      <c r="X440" s="23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3"/>
      <c r="W441" s="23"/>
      <c r="X441" s="23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3"/>
      <c r="W442" s="23"/>
      <c r="X442" s="23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3"/>
      <c r="W443" s="23"/>
      <c r="X443" s="23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3"/>
      <c r="W444" s="23"/>
      <c r="X444" s="23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3"/>
      <c r="W445" s="23"/>
      <c r="X445" s="23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3"/>
      <c r="W446" s="23"/>
      <c r="X446" s="23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3"/>
      <c r="W447" s="23"/>
      <c r="X447" s="23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3"/>
      <c r="W448" s="23"/>
      <c r="X448" s="23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3"/>
      <c r="W449" s="23"/>
      <c r="X449" s="23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3"/>
      <c r="W450" s="23"/>
      <c r="X450" s="23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3"/>
      <c r="W451" s="23"/>
      <c r="X451" s="23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3"/>
      <c r="W452" s="23"/>
      <c r="X452" s="23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3"/>
      <c r="W453" s="23"/>
      <c r="X453" s="23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3"/>
      <c r="W454" s="23"/>
      <c r="X454" s="23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3"/>
      <c r="W455" s="23"/>
      <c r="X455" s="23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3"/>
      <c r="W456" s="23"/>
      <c r="X456" s="23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3"/>
      <c r="W457" s="23"/>
      <c r="X457" s="23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3"/>
      <c r="W458" s="23"/>
      <c r="X458" s="23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3"/>
      <c r="W459" s="23"/>
      <c r="X459" s="23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3"/>
      <c r="W460" s="23"/>
      <c r="X460" s="23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3"/>
      <c r="W461" s="23"/>
      <c r="X461" s="23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3"/>
      <c r="W462" s="23"/>
      <c r="X462" s="23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3"/>
      <c r="W463" s="23"/>
      <c r="X463" s="23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3"/>
      <c r="W464" s="23"/>
      <c r="X464" s="23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3"/>
      <c r="W465" s="23"/>
      <c r="X465" s="23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3"/>
      <c r="W466" s="23"/>
      <c r="X466" s="23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3"/>
      <c r="W467" s="23"/>
      <c r="X467" s="23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3"/>
      <c r="W468" s="23"/>
      <c r="X468" s="23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3"/>
      <c r="W469" s="23"/>
      <c r="X469" s="23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3"/>
      <c r="W470" s="23"/>
      <c r="X470" s="23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3"/>
      <c r="W471" s="23"/>
      <c r="X471" s="23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3"/>
      <c r="W472" s="23"/>
      <c r="X472" s="23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3"/>
      <c r="W473" s="23"/>
      <c r="X473" s="23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3"/>
      <c r="W474" s="23"/>
      <c r="X474" s="23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3"/>
      <c r="W475" s="23"/>
      <c r="X475" s="23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3"/>
      <c r="W476" s="23"/>
      <c r="X476" s="23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3"/>
      <c r="W477" s="23"/>
      <c r="X477" s="23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3"/>
      <c r="W478" s="23"/>
      <c r="X478" s="23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3"/>
      <c r="W479" s="23"/>
      <c r="X479" s="23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3"/>
      <c r="W480" s="23"/>
      <c r="X480" s="23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3"/>
      <c r="W481" s="23"/>
      <c r="X481" s="23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3"/>
      <c r="W482" s="23"/>
      <c r="X482" s="23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3"/>
      <c r="W483" s="23"/>
      <c r="X483" s="23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3"/>
      <c r="W484" s="23"/>
      <c r="X484" s="23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3"/>
      <c r="W485" s="23"/>
      <c r="X485" s="23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3"/>
      <c r="W486" s="23"/>
      <c r="X486" s="23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3"/>
      <c r="W487" s="23"/>
      <c r="X487" s="23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3"/>
      <c r="W488" s="23"/>
      <c r="X488" s="23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3"/>
      <c r="W489" s="23"/>
      <c r="X489" s="23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3"/>
      <c r="W490" s="23"/>
      <c r="X490" s="23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3"/>
      <c r="W491" s="23"/>
      <c r="X491" s="23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3"/>
      <c r="W492" s="23"/>
      <c r="X492" s="23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3"/>
      <c r="W493" s="23"/>
      <c r="X493" s="23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3"/>
      <c r="W494" s="23"/>
      <c r="X494" s="23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3"/>
      <c r="W495" s="23"/>
      <c r="X495" s="23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3"/>
      <c r="W496" s="23"/>
      <c r="X496" s="23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3"/>
      <c r="W497" s="23"/>
      <c r="X497" s="23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3"/>
      <c r="W498" s="23"/>
      <c r="X498" s="23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3"/>
      <c r="W499" s="23"/>
      <c r="X499" s="23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3"/>
      <c r="W500" s="23"/>
      <c r="X500" s="23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3"/>
      <c r="W501" s="23"/>
      <c r="X501" s="23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3"/>
      <c r="W502" s="23"/>
      <c r="X502" s="23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3"/>
      <c r="W503" s="23"/>
      <c r="X503" s="23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3"/>
      <c r="W504" s="23"/>
      <c r="X504" s="23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3"/>
      <c r="W505" s="23"/>
      <c r="X505" s="23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3"/>
      <c r="W506" s="23"/>
      <c r="X506" s="23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3"/>
      <c r="W507" s="23"/>
      <c r="X507" s="23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3"/>
      <c r="W508" s="23"/>
      <c r="X508" s="23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3"/>
      <c r="W509" s="23"/>
      <c r="X509" s="23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3"/>
      <c r="W510" s="23"/>
      <c r="X510" s="23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3"/>
      <c r="W511" s="23"/>
      <c r="X511" s="23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3"/>
      <c r="W512" s="23"/>
      <c r="X512" s="23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3"/>
      <c r="W513" s="23"/>
      <c r="X513" s="23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3"/>
      <c r="W514" s="23"/>
      <c r="X514" s="23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3"/>
      <c r="W515" s="23"/>
      <c r="X515" s="23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3"/>
      <c r="W516" s="23"/>
      <c r="X516" s="23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3"/>
      <c r="W517" s="23"/>
      <c r="X517" s="23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3"/>
      <c r="W518" s="23"/>
      <c r="X518" s="23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3"/>
      <c r="W519" s="23"/>
      <c r="X519" s="23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3"/>
      <c r="W520" s="23"/>
      <c r="X520" s="23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3"/>
      <c r="W521" s="23"/>
      <c r="X521" s="23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3"/>
      <c r="W522" s="23"/>
      <c r="X522" s="23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3"/>
      <c r="W523" s="23"/>
      <c r="X523" s="23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3"/>
      <c r="W524" s="23"/>
      <c r="X524" s="23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3"/>
      <c r="W525" s="23"/>
      <c r="X525" s="23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3"/>
      <c r="W526" s="23"/>
      <c r="X526" s="23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3"/>
      <c r="W527" s="23"/>
      <c r="X527" s="23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3"/>
      <c r="W528" s="23"/>
      <c r="X528" s="23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3"/>
      <c r="W529" s="23"/>
      <c r="X529" s="23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3"/>
      <c r="W530" s="23"/>
      <c r="X530" s="23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3"/>
      <c r="W531" s="23"/>
      <c r="X531" s="23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3"/>
      <c r="W532" s="23"/>
      <c r="X532" s="23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3"/>
      <c r="W533" s="23"/>
      <c r="X533" s="23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3"/>
      <c r="W534" s="23"/>
      <c r="X534" s="23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3"/>
      <c r="W535" s="23"/>
      <c r="X535" s="23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3"/>
      <c r="W536" s="23"/>
      <c r="X536" s="23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3"/>
      <c r="W537" s="23"/>
      <c r="X537" s="23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3"/>
      <c r="W538" s="23"/>
      <c r="X538" s="23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3"/>
      <c r="W539" s="23"/>
      <c r="X539" s="23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3"/>
      <c r="W540" s="23"/>
      <c r="X540" s="23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3"/>
      <c r="W541" s="23"/>
      <c r="X541" s="23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3"/>
      <c r="W542" s="23"/>
      <c r="X542" s="23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3"/>
      <c r="W543" s="23"/>
      <c r="X543" s="23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3"/>
      <c r="W544" s="23"/>
      <c r="X544" s="23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3"/>
      <c r="W545" s="23"/>
      <c r="X545" s="23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3"/>
      <c r="W546" s="23"/>
      <c r="X546" s="23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3"/>
      <c r="W547" s="23"/>
      <c r="X547" s="23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3"/>
      <c r="W548" s="23"/>
      <c r="X548" s="23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3"/>
      <c r="W549" s="23"/>
      <c r="X549" s="23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3"/>
      <c r="W550" s="23"/>
      <c r="X550" s="23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3"/>
      <c r="W551" s="23"/>
      <c r="X551" s="23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3"/>
      <c r="W552" s="23"/>
      <c r="X552" s="23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3"/>
      <c r="W553" s="23"/>
      <c r="X553" s="23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3"/>
      <c r="W554" s="23"/>
      <c r="X554" s="23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3"/>
      <c r="W555" s="23"/>
      <c r="X555" s="23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3"/>
      <c r="W556" s="23"/>
      <c r="X556" s="23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3"/>
      <c r="W557" s="23"/>
      <c r="X557" s="23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3"/>
      <c r="W558" s="23"/>
      <c r="X558" s="23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3"/>
      <c r="W559" s="23"/>
      <c r="X559" s="23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3"/>
      <c r="W560" s="23"/>
      <c r="X560" s="23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3"/>
      <c r="W561" s="23"/>
      <c r="X561" s="23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3"/>
      <c r="W562" s="23"/>
      <c r="X562" s="23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3"/>
      <c r="W563" s="23"/>
      <c r="X563" s="23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3"/>
      <c r="W564" s="23"/>
      <c r="X564" s="23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3"/>
      <c r="W565" s="23"/>
      <c r="X565" s="23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3"/>
      <c r="W566" s="23"/>
      <c r="X566" s="23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3"/>
      <c r="W567" s="23"/>
      <c r="X567" s="23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3"/>
      <c r="W568" s="23"/>
      <c r="X568" s="23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3"/>
      <c r="W569" s="23"/>
      <c r="X569" s="23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3"/>
      <c r="W570" s="23"/>
      <c r="X570" s="23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3"/>
      <c r="W571" s="23"/>
      <c r="X571" s="23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3"/>
      <c r="W572" s="23"/>
      <c r="X572" s="23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3"/>
      <c r="W573" s="23"/>
      <c r="X573" s="23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3"/>
      <c r="W574" s="23"/>
      <c r="X574" s="23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3"/>
      <c r="W575" s="23"/>
      <c r="X575" s="23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3"/>
      <c r="W576" s="23"/>
      <c r="X576" s="23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3"/>
      <c r="W577" s="23"/>
      <c r="X577" s="23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3"/>
      <c r="W578" s="23"/>
      <c r="X578" s="23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3"/>
      <c r="W579" s="23"/>
      <c r="X579" s="23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3"/>
      <c r="W580" s="23"/>
      <c r="X580" s="23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3"/>
      <c r="W581" s="23"/>
      <c r="X581" s="23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3"/>
      <c r="W582" s="23"/>
      <c r="X582" s="23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3"/>
      <c r="W583" s="23"/>
      <c r="X583" s="23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3"/>
      <c r="W584" s="23"/>
      <c r="X584" s="23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3"/>
      <c r="W585" s="23"/>
      <c r="X585" s="23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3"/>
      <c r="W586" s="23"/>
      <c r="X586" s="23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3"/>
      <c r="W587" s="23"/>
      <c r="X587" s="23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3"/>
      <c r="W588" s="23"/>
      <c r="X588" s="23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3"/>
      <c r="W589" s="23"/>
      <c r="X589" s="23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3"/>
      <c r="W590" s="23"/>
      <c r="X590" s="23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3"/>
      <c r="W591" s="23"/>
      <c r="X591" s="23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3"/>
      <c r="W592" s="23"/>
      <c r="X592" s="23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3"/>
      <c r="W593" s="23"/>
      <c r="X593" s="23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3"/>
      <c r="W594" s="23"/>
      <c r="X594" s="23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3"/>
      <c r="W595" s="23"/>
      <c r="X595" s="23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3"/>
      <c r="W596" s="23"/>
      <c r="X596" s="23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3"/>
      <c r="W597" s="23"/>
      <c r="X597" s="23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3"/>
      <c r="W598" s="23"/>
      <c r="X598" s="23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3"/>
      <c r="W599" s="23"/>
      <c r="X599" s="23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3"/>
      <c r="W600" s="23"/>
      <c r="X600" s="23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3"/>
      <c r="W601" s="23"/>
      <c r="X601" s="23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3"/>
      <c r="W602" s="23"/>
      <c r="X602" s="23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3"/>
      <c r="W603" s="23"/>
      <c r="X603" s="23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3"/>
      <c r="W604" s="23"/>
      <c r="X604" s="23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3"/>
      <c r="W605" s="23"/>
      <c r="X605" s="23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3"/>
      <c r="W606" s="23"/>
      <c r="X606" s="23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3"/>
      <c r="W607" s="23"/>
      <c r="X607" s="23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3"/>
      <c r="W608" s="23"/>
      <c r="X608" s="23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3"/>
      <c r="W609" s="23"/>
      <c r="X609" s="23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3"/>
      <c r="W610" s="23"/>
      <c r="X610" s="23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3"/>
      <c r="W611" s="23"/>
      <c r="X611" s="23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3"/>
      <c r="W612" s="23"/>
      <c r="X612" s="23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3"/>
      <c r="W613" s="23"/>
      <c r="X613" s="23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3"/>
      <c r="W614" s="23"/>
      <c r="X614" s="23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3"/>
      <c r="W615" s="23"/>
      <c r="X615" s="23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3"/>
      <c r="W616" s="23"/>
      <c r="X616" s="23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3"/>
      <c r="W617" s="23"/>
      <c r="X617" s="23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3"/>
      <c r="W618" s="23"/>
      <c r="X618" s="23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3"/>
      <c r="W619" s="23"/>
      <c r="X619" s="23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3"/>
      <c r="W620" s="23"/>
      <c r="X620" s="23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3"/>
      <c r="W621" s="23"/>
      <c r="X621" s="23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3"/>
      <c r="W622" s="23"/>
      <c r="X622" s="23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3"/>
      <c r="W623" s="23"/>
      <c r="X623" s="23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3"/>
      <c r="W624" s="23"/>
      <c r="X624" s="23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3"/>
      <c r="W625" s="23"/>
      <c r="X625" s="23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3"/>
      <c r="W626" s="23"/>
      <c r="X626" s="23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3"/>
      <c r="W627" s="23"/>
      <c r="X627" s="23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3"/>
      <c r="W628" s="23"/>
      <c r="X628" s="23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3"/>
      <c r="W629" s="23"/>
      <c r="X629" s="23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3"/>
      <c r="W630" s="23"/>
      <c r="X630" s="23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3"/>
      <c r="W631" s="23"/>
      <c r="X631" s="23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3"/>
      <c r="W632" s="23"/>
      <c r="X632" s="23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3"/>
      <c r="W633" s="23"/>
      <c r="X633" s="23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3"/>
      <c r="W634" s="23"/>
      <c r="X634" s="23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3"/>
      <c r="W635" s="23"/>
      <c r="X635" s="23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3"/>
      <c r="W636" s="23"/>
      <c r="X636" s="23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3"/>
      <c r="W637" s="23"/>
      <c r="X637" s="23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3"/>
      <c r="W638" s="23"/>
      <c r="X638" s="23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3"/>
      <c r="W639" s="23"/>
      <c r="X639" s="23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3"/>
      <c r="W640" s="23"/>
      <c r="X640" s="23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3"/>
      <c r="W641" s="23"/>
      <c r="X641" s="23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3"/>
      <c r="W642" s="23"/>
      <c r="X642" s="23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3"/>
      <c r="W643" s="23"/>
      <c r="X643" s="23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3"/>
      <c r="W644" s="23"/>
      <c r="X644" s="23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3"/>
      <c r="W645" s="23"/>
      <c r="X645" s="23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3"/>
      <c r="W646" s="23"/>
      <c r="X646" s="23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3"/>
      <c r="W647" s="23"/>
      <c r="X647" s="23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3"/>
      <c r="W648" s="23"/>
      <c r="X648" s="23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3"/>
      <c r="W649" s="23"/>
      <c r="X649" s="23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3"/>
      <c r="W650" s="23"/>
      <c r="X650" s="23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3"/>
      <c r="W651" s="23"/>
      <c r="X651" s="23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3"/>
      <c r="W652" s="23"/>
      <c r="X652" s="23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3"/>
      <c r="W653" s="23"/>
      <c r="X653" s="23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3"/>
      <c r="W654" s="23"/>
      <c r="X654" s="23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3"/>
      <c r="W655" s="23"/>
      <c r="X655" s="23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3"/>
      <c r="W656" s="23"/>
      <c r="X656" s="23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3"/>
      <c r="W657" s="23"/>
      <c r="X657" s="23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3"/>
      <c r="W658" s="23"/>
      <c r="X658" s="23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3"/>
      <c r="W659" s="23"/>
      <c r="X659" s="23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3"/>
      <c r="W660" s="23"/>
      <c r="X660" s="23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3"/>
      <c r="W661" s="23"/>
      <c r="X661" s="23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3"/>
      <c r="W662" s="23"/>
      <c r="X662" s="23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3"/>
      <c r="W663" s="23"/>
      <c r="X663" s="23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3"/>
      <c r="W664" s="23"/>
      <c r="X664" s="23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3"/>
      <c r="W665" s="23"/>
      <c r="X665" s="23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3"/>
      <c r="W666" s="23"/>
      <c r="X666" s="23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3"/>
      <c r="W667" s="23"/>
      <c r="X667" s="23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3"/>
      <c r="W668" s="23"/>
      <c r="X668" s="23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3"/>
      <c r="W669" s="23"/>
      <c r="X669" s="23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3"/>
      <c r="W670" s="23"/>
      <c r="X670" s="23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3"/>
      <c r="W671" s="23"/>
      <c r="X671" s="23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3"/>
      <c r="W672" s="23"/>
      <c r="X672" s="23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3"/>
      <c r="W673" s="23"/>
      <c r="X673" s="23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3"/>
      <c r="W674" s="23"/>
      <c r="X674" s="23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3"/>
      <c r="W675" s="23"/>
      <c r="X675" s="23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3"/>
      <c r="W676" s="23"/>
      <c r="X676" s="23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3"/>
      <c r="W677" s="23"/>
      <c r="X677" s="23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3"/>
      <c r="W678" s="23"/>
      <c r="X678" s="23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3"/>
      <c r="W679" s="23"/>
      <c r="X679" s="23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3"/>
      <c r="W680" s="23"/>
      <c r="X680" s="23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3"/>
      <c r="W681" s="23"/>
      <c r="X681" s="23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3"/>
      <c r="W682" s="23"/>
      <c r="X682" s="23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3"/>
      <c r="W683" s="23"/>
      <c r="X683" s="23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3"/>
      <c r="W684" s="23"/>
      <c r="X684" s="23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3"/>
      <c r="W685" s="23"/>
      <c r="X685" s="23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3"/>
      <c r="W686" s="23"/>
      <c r="X686" s="23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3"/>
      <c r="W687" s="23"/>
      <c r="X687" s="23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3"/>
      <c r="W688" s="23"/>
      <c r="X688" s="23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3"/>
      <c r="W689" s="23"/>
      <c r="X689" s="23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3"/>
      <c r="W690" s="23"/>
      <c r="X690" s="23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3"/>
      <c r="W691" s="23"/>
      <c r="X691" s="23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3"/>
      <c r="W692" s="23"/>
      <c r="X692" s="23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3"/>
      <c r="W693" s="23"/>
      <c r="X693" s="23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3"/>
      <c r="W694" s="23"/>
      <c r="X694" s="23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3"/>
      <c r="W695" s="23"/>
      <c r="X695" s="23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3"/>
      <c r="W696" s="23"/>
      <c r="X696" s="23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3"/>
      <c r="W697" s="23"/>
      <c r="X697" s="23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3"/>
      <c r="W698" s="23"/>
      <c r="X698" s="23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3"/>
      <c r="W699" s="23"/>
      <c r="X699" s="23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3"/>
      <c r="W700" s="23"/>
      <c r="X700" s="23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3"/>
      <c r="W701" s="23"/>
      <c r="X701" s="23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3"/>
      <c r="W702" s="23"/>
      <c r="X702" s="23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3"/>
      <c r="W703" s="23"/>
      <c r="X703" s="23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3"/>
      <c r="W704" s="23"/>
      <c r="X704" s="23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3"/>
      <c r="W705" s="23"/>
      <c r="X705" s="23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3"/>
      <c r="W706" s="23"/>
      <c r="X706" s="23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3"/>
      <c r="W707" s="23"/>
      <c r="X707" s="23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3"/>
      <c r="W708" s="23"/>
      <c r="X708" s="23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3"/>
      <c r="W709" s="23"/>
      <c r="X709" s="23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3"/>
      <c r="W710" s="23"/>
      <c r="X710" s="23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3"/>
      <c r="W711" s="23"/>
      <c r="X711" s="23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3"/>
      <c r="W712" s="23"/>
      <c r="X712" s="23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3"/>
      <c r="W713" s="23"/>
      <c r="X713" s="23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3"/>
      <c r="W714" s="23"/>
      <c r="X714" s="23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3"/>
      <c r="W715" s="23"/>
      <c r="X715" s="23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3"/>
      <c r="W716" s="23"/>
      <c r="X716" s="23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3"/>
      <c r="W717" s="23"/>
      <c r="X717" s="23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3"/>
      <c r="W718" s="23"/>
      <c r="X718" s="23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3"/>
      <c r="W719" s="23"/>
      <c r="X719" s="23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3"/>
      <c r="W720" s="23"/>
      <c r="X720" s="23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3"/>
      <c r="W721" s="23"/>
      <c r="X721" s="23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3"/>
      <c r="W722" s="23"/>
      <c r="X722" s="23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3"/>
      <c r="W723" s="23"/>
      <c r="X723" s="23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3"/>
      <c r="W724" s="23"/>
      <c r="X724" s="23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3"/>
      <c r="W725" s="23"/>
      <c r="X725" s="23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3"/>
      <c r="W726" s="23"/>
      <c r="X726" s="23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3"/>
      <c r="W727" s="23"/>
      <c r="X727" s="23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3"/>
      <c r="W728" s="23"/>
      <c r="X728" s="23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3"/>
      <c r="W729" s="23"/>
      <c r="X729" s="23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3"/>
      <c r="W730" s="23"/>
      <c r="X730" s="23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3"/>
      <c r="W731" s="23"/>
      <c r="X731" s="23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3"/>
      <c r="W732" s="23"/>
      <c r="X732" s="23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3"/>
      <c r="W733" s="23"/>
      <c r="X733" s="23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3"/>
      <c r="W734" s="23"/>
      <c r="X734" s="23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3"/>
      <c r="W735" s="23"/>
      <c r="X735" s="23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3"/>
      <c r="W736" s="23"/>
      <c r="X736" s="23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3"/>
      <c r="W737" s="23"/>
      <c r="X737" s="23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3"/>
      <c r="W738" s="23"/>
      <c r="X738" s="23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3"/>
      <c r="W739" s="23"/>
      <c r="X739" s="23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3"/>
      <c r="W740" s="23"/>
      <c r="X740" s="23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3"/>
      <c r="W741" s="23"/>
      <c r="X741" s="23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3"/>
      <c r="W742" s="23"/>
      <c r="X742" s="23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3"/>
      <c r="W743" s="23"/>
      <c r="X743" s="23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3"/>
      <c r="W744" s="23"/>
      <c r="X744" s="23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3"/>
      <c r="W745" s="23"/>
      <c r="X745" s="23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3"/>
      <c r="W746" s="23"/>
      <c r="X746" s="23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3"/>
      <c r="W747" s="23"/>
      <c r="X747" s="23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3"/>
      <c r="W748" s="23"/>
      <c r="X748" s="23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3"/>
      <c r="W749" s="23"/>
      <c r="X749" s="23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3"/>
      <c r="W750" s="23"/>
      <c r="X750" s="23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3"/>
      <c r="W751" s="23"/>
      <c r="X751" s="23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3"/>
      <c r="W752" s="23"/>
      <c r="X752" s="23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3"/>
      <c r="W753" s="23"/>
      <c r="X753" s="23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3"/>
      <c r="W754" s="23"/>
      <c r="X754" s="23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3"/>
      <c r="W755" s="23"/>
      <c r="X755" s="23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3"/>
      <c r="W756" s="23"/>
      <c r="X756" s="23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3"/>
      <c r="W757" s="23"/>
      <c r="X757" s="23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3"/>
      <c r="W758" s="23"/>
      <c r="X758" s="23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3"/>
      <c r="W759" s="23"/>
      <c r="X759" s="23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3"/>
      <c r="W760" s="23"/>
      <c r="X760" s="23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3"/>
      <c r="W761" s="23"/>
      <c r="X761" s="23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3"/>
      <c r="W762" s="23"/>
      <c r="X762" s="23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3"/>
      <c r="W763" s="23"/>
      <c r="X763" s="23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3"/>
      <c r="W764" s="23"/>
      <c r="X764" s="23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3"/>
      <c r="W765" s="23"/>
      <c r="X765" s="23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3"/>
      <c r="W766" s="23"/>
      <c r="X766" s="23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3"/>
      <c r="W767" s="23"/>
      <c r="X767" s="23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3"/>
      <c r="W768" s="23"/>
      <c r="X768" s="23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3"/>
      <c r="W769" s="23"/>
      <c r="X769" s="23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3"/>
      <c r="W770" s="23"/>
      <c r="X770" s="23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3"/>
      <c r="W771" s="23"/>
      <c r="X771" s="23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3"/>
      <c r="W772" s="23"/>
      <c r="X772" s="23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3"/>
      <c r="W773" s="23"/>
      <c r="X773" s="23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3"/>
      <c r="W774" s="23"/>
      <c r="X774" s="23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3"/>
      <c r="W775" s="23"/>
      <c r="X775" s="23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3"/>
      <c r="W776" s="23"/>
      <c r="X776" s="23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3"/>
      <c r="W777" s="23"/>
      <c r="X777" s="23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3"/>
      <c r="W778" s="23"/>
      <c r="X778" s="23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3"/>
      <c r="W779" s="23"/>
      <c r="X779" s="23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3"/>
      <c r="W780" s="23"/>
      <c r="X780" s="23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3"/>
      <c r="W781" s="23"/>
      <c r="X781" s="23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3"/>
      <c r="W782" s="23"/>
      <c r="X782" s="23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3"/>
      <c r="W783" s="23"/>
      <c r="X783" s="23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3"/>
      <c r="W784" s="23"/>
      <c r="X784" s="23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3"/>
      <c r="W785" s="23"/>
      <c r="X785" s="23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3"/>
      <c r="W786" s="23"/>
      <c r="X786" s="23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3"/>
      <c r="W787" s="23"/>
      <c r="X787" s="23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3"/>
      <c r="W788" s="23"/>
      <c r="X788" s="23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3"/>
      <c r="W789" s="23"/>
      <c r="X789" s="23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3"/>
      <c r="W790" s="23"/>
      <c r="X790" s="23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3"/>
      <c r="W791" s="23"/>
      <c r="X791" s="23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3"/>
      <c r="W792" s="23"/>
      <c r="X792" s="23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3"/>
      <c r="W793" s="23"/>
      <c r="X793" s="23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3"/>
      <c r="W794" s="23"/>
      <c r="X794" s="23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3"/>
      <c r="W795" s="23"/>
      <c r="X795" s="23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3"/>
      <c r="W796" s="23"/>
      <c r="X796" s="23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3"/>
      <c r="W797" s="23"/>
      <c r="X797" s="23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3"/>
      <c r="W798" s="23"/>
      <c r="X798" s="23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3"/>
      <c r="W799" s="23"/>
      <c r="X799" s="23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3"/>
      <c r="W800" s="23"/>
      <c r="X800" s="23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3"/>
      <c r="W801" s="23"/>
      <c r="X801" s="23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3"/>
      <c r="W802" s="23"/>
      <c r="X802" s="23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3"/>
      <c r="W803" s="23"/>
      <c r="X803" s="23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3"/>
      <c r="W804" s="23"/>
      <c r="X804" s="23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3"/>
      <c r="W805" s="23"/>
      <c r="X805" s="23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3"/>
      <c r="W806" s="23"/>
      <c r="X806" s="23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3"/>
      <c r="W807" s="23"/>
      <c r="X807" s="23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3"/>
      <c r="W808" s="23"/>
      <c r="X808" s="23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3"/>
      <c r="W809" s="23"/>
      <c r="X809" s="23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3"/>
      <c r="W810" s="23"/>
      <c r="X810" s="23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3"/>
      <c r="W811" s="23"/>
      <c r="X811" s="23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3"/>
      <c r="W812" s="23"/>
      <c r="X812" s="23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3"/>
      <c r="W813" s="23"/>
      <c r="X813" s="23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3"/>
      <c r="W814" s="23"/>
      <c r="X814" s="23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3"/>
      <c r="W815" s="23"/>
      <c r="X815" s="23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3"/>
      <c r="W816" s="23"/>
      <c r="X816" s="23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3"/>
      <c r="W817" s="23"/>
      <c r="X817" s="23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3"/>
      <c r="W818" s="23"/>
      <c r="X818" s="23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3"/>
      <c r="W819" s="23"/>
      <c r="X819" s="23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3"/>
      <c r="W820" s="23"/>
      <c r="X820" s="23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3"/>
      <c r="W821" s="23"/>
      <c r="X821" s="23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3"/>
      <c r="W822" s="23"/>
      <c r="X822" s="23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3"/>
      <c r="W823" s="23"/>
      <c r="X823" s="23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3"/>
      <c r="W824" s="23"/>
      <c r="X824" s="23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3"/>
      <c r="W825" s="23"/>
      <c r="X825" s="23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3"/>
      <c r="W826" s="23"/>
      <c r="X826" s="23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3"/>
      <c r="W827" s="23"/>
      <c r="X827" s="23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3"/>
      <c r="W828" s="23"/>
      <c r="X828" s="23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3"/>
      <c r="W829" s="23"/>
      <c r="X829" s="23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3"/>
      <c r="W830" s="23"/>
      <c r="X830" s="23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3"/>
      <c r="W831" s="23"/>
      <c r="X831" s="23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3"/>
      <c r="W832" s="23"/>
      <c r="X832" s="23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3"/>
      <c r="W833" s="23"/>
      <c r="X833" s="23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3"/>
      <c r="W834" s="23"/>
      <c r="X834" s="23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3"/>
      <c r="W835" s="23"/>
      <c r="X835" s="23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3"/>
      <c r="W836" s="23"/>
      <c r="X836" s="23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3"/>
      <c r="W837" s="23"/>
      <c r="X837" s="23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3"/>
      <c r="W838" s="23"/>
      <c r="X838" s="23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3"/>
      <c r="W839" s="23"/>
      <c r="X839" s="23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3"/>
      <c r="W840" s="23"/>
      <c r="X840" s="23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3"/>
      <c r="W841" s="23"/>
      <c r="X841" s="23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3"/>
      <c r="W842" s="23"/>
      <c r="X842" s="23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3"/>
      <c r="W843" s="23"/>
      <c r="X843" s="23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3"/>
      <c r="W844" s="23"/>
      <c r="X844" s="23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3"/>
      <c r="W845" s="23"/>
      <c r="X845" s="23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3"/>
      <c r="W846" s="23"/>
      <c r="X846" s="23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3"/>
      <c r="W847" s="23"/>
      <c r="X847" s="23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3"/>
      <c r="W848" s="23"/>
      <c r="X848" s="23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3"/>
      <c r="W849" s="23"/>
      <c r="X849" s="23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3"/>
      <c r="W850" s="23"/>
      <c r="X850" s="23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3"/>
      <c r="W851" s="23"/>
      <c r="X851" s="23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3"/>
      <c r="W852" s="23"/>
      <c r="X852" s="23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3"/>
      <c r="W853" s="23"/>
      <c r="X853" s="23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3"/>
      <c r="W854" s="23"/>
      <c r="X854" s="23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3"/>
      <c r="W855" s="23"/>
      <c r="X855" s="23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3"/>
      <c r="W856" s="23"/>
      <c r="X856" s="23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3"/>
      <c r="W857" s="23"/>
      <c r="X857" s="23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3"/>
      <c r="W858" s="23"/>
      <c r="X858" s="23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3"/>
      <c r="W859" s="23"/>
      <c r="X859" s="23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3"/>
      <c r="W860" s="23"/>
      <c r="X860" s="23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3"/>
      <c r="W861" s="23"/>
      <c r="X861" s="23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3"/>
      <c r="W862" s="23"/>
      <c r="X862" s="23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3"/>
      <c r="W863" s="23"/>
      <c r="X863" s="23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3"/>
      <c r="W864" s="23"/>
      <c r="X864" s="23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3"/>
      <c r="W865" s="23"/>
      <c r="X865" s="23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3"/>
      <c r="W866" s="23"/>
      <c r="X866" s="23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3"/>
      <c r="W867" s="23"/>
      <c r="X867" s="23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3"/>
      <c r="W868" s="23"/>
      <c r="X868" s="23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3"/>
      <c r="W869" s="23"/>
      <c r="X869" s="23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3"/>
      <c r="W870" s="23"/>
      <c r="X870" s="23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3"/>
      <c r="W871" s="23"/>
      <c r="X871" s="23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3"/>
      <c r="W872" s="23"/>
      <c r="X872" s="23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3"/>
      <c r="W873" s="23"/>
      <c r="X873" s="23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3"/>
      <c r="W874" s="23"/>
      <c r="X874" s="23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3"/>
      <c r="W875" s="23"/>
      <c r="X875" s="23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3"/>
      <c r="W876" s="23"/>
      <c r="X876" s="23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3"/>
      <c r="W877" s="23"/>
      <c r="X877" s="23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3"/>
      <c r="W878" s="23"/>
      <c r="X878" s="23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3"/>
      <c r="W879" s="23"/>
      <c r="X879" s="23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3"/>
      <c r="W880" s="23"/>
      <c r="X880" s="23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3"/>
      <c r="W881" s="23"/>
      <c r="X881" s="23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3"/>
      <c r="W882" s="23"/>
      <c r="X882" s="23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3"/>
      <c r="W883" s="23"/>
      <c r="X883" s="23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3"/>
      <c r="W884" s="23"/>
      <c r="X884" s="23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3"/>
      <c r="W885" s="23"/>
      <c r="X885" s="23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3"/>
      <c r="W886" s="23"/>
      <c r="X886" s="23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3"/>
      <c r="W887" s="23"/>
      <c r="X887" s="23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3"/>
      <c r="W888" s="23"/>
      <c r="X888" s="23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3"/>
      <c r="W889" s="23"/>
      <c r="X889" s="23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3"/>
      <c r="W890" s="23"/>
      <c r="X890" s="23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3"/>
      <c r="W891" s="23"/>
      <c r="X891" s="23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3"/>
      <c r="W892" s="23"/>
      <c r="X892" s="23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3"/>
      <c r="W893" s="23"/>
      <c r="X893" s="23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3"/>
      <c r="W894" s="23"/>
      <c r="X894" s="23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3"/>
      <c r="W895" s="23"/>
      <c r="X895" s="23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3"/>
      <c r="W896" s="23"/>
      <c r="X896" s="23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3"/>
      <c r="W897" s="23"/>
      <c r="X897" s="23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3"/>
      <c r="W898" s="23"/>
      <c r="X898" s="23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3"/>
      <c r="W899" s="23"/>
      <c r="X899" s="23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3"/>
      <c r="W900" s="23"/>
      <c r="X900" s="23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3"/>
      <c r="W901" s="23"/>
      <c r="X901" s="23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3"/>
      <c r="W902" s="23"/>
      <c r="X902" s="23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3"/>
      <c r="W903" s="23"/>
      <c r="X903" s="23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3"/>
      <c r="W904" s="23"/>
      <c r="X904" s="23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3"/>
      <c r="W905" s="23"/>
      <c r="X905" s="23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3"/>
      <c r="W906" s="23"/>
      <c r="X906" s="23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3"/>
      <c r="W907" s="23"/>
      <c r="X907" s="23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3"/>
      <c r="W908" s="23"/>
      <c r="X908" s="23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3"/>
      <c r="W909" s="23"/>
      <c r="X909" s="23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3"/>
      <c r="W910" s="23"/>
      <c r="X910" s="23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3"/>
      <c r="W911" s="23"/>
      <c r="X911" s="23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3"/>
      <c r="W912" s="23"/>
      <c r="X912" s="23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3"/>
      <c r="W913" s="23"/>
      <c r="X913" s="23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3"/>
      <c r="W914" s="23"/>
      <c r="X914" s="23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3"/>
      <c r="W915" s="23"/>
      <c r="X915" s="23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3"/>
      <c r="W916" s="23"/>
      <c r="X916" s="23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3"/>
      <c r="W917" s="23"/>
      <c r="X917" s="23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3"/>
      <c r="W918" s="23"/>
      <c r="X918" s="23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3"/>
      <c r="W919" s="23"/>
      <c r="X919" s="23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3"/>
      <c r="W920" s="23"/>
      <c r="X920" s="23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3"/>
      <c r="W921" s="23"/>
      <c r="X921" s="23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3"/>
      <c r="W922" s="23"/>
      <c r="X922" s="23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3"/>
      <c r="W923" s="23"/>
      <c r="X923" s="23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3"/>
      <c r="W924" s="23"/>
      <c r="X924" s="23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3"/>
      <c r="W925" s="23"/>
      <c r="X925" s="23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3"/>
      <c r="W926" s="23"/>
      <c r="X926" s="23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3"/>
      <c r="W927" s="23"/>
      <c r="X927" s="23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3"/>
      <c r="W928" s="23"/>
      <c r="X928" s="23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3"/>
      <c r="W929" s="23"/>
      <c r="X929" s="23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3"/>
      <c r="W930" s="23"/>
      <c r="X930" s="23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3"/>
      <c r="W931" s="23"/>
      <c r="X931" s="23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3"/>
      <c r="W932" s="23"/>
      <c r="X932" s="23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3"/>
      <c r="W933" s="23"/>
      <c r="X933" s="23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3"/>
      <c r="W934" s="23"/>
      <c r="X934" s="23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3"/>
      <c r="W935" s="23"/>
      <c r="X935" s="23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3"/>
      <c r="W936" s="23"/>
      <c r="X936" s="23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3"/>
      <c r="W937" s="23"/>
      <c r="X937" s="23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3"/>
      <c r="W938" s="23"/>
      <c r="X938" s="23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3"/>
      <c r="W939" s="23"/>
      <c r="X939" s="23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3"/>
      <c r="W940" s="23"/>
      <c r="X940" s="23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3"/>
      <c r="W941" s="23"/>
      <c r="X941" s="23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3"/>
      <c r="W942" s="23"/>
      <c r="X942" s="23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3"/>
      <c r="W943" s="23"/>
      <c r="X943" s="23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3"/>
      <c r="W944" s="23"/>
      <c r="X944" s="23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3"/>
      <c r="W945" s="23"/>
      <c r="X945" s="23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3"/>
      <c r="W946" s="23"/>
      <c r="X946" s="23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3"/>
      <c r="W947" s="23"/>
      <c r="X947" s="23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3"/>
      <c r="W948" s="23"/>
      <c r="X948" s="23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3"/>
      <c r="W949" s="23"/>
      <c r="X949" s="23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3"/>
      <c r="W950" s="23"/>
      <c r="X950" s="23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3"/>
      <c r="W951" s="23"/>
      <c r="X951" s="23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3"/>
      <c r="W952" s="23"/>
      <c r="X952" s="23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3"/>
      <c r="W953" s="23"/>
      <c r="X953" s="23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3"/>
      <c r="W954" s="23"/>
      <c r="X954" s="23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3"/>
      <c r="W955" s="23"/>
      <c r="X955" s="23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3"/>
      <c r="W956" s="23"/>
      <c r="X956" s="23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3"/>
      <c r="W957" s="23"/>
      <c r="X957" s="23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3"/>
      <c r="W958" s="23"/>
      <c r="X958" s="23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3"/>
      <c r="W959" s="23"/>
      <c r="X959" s="23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3"/>
      <c r="W960" s="23"/>
      <c r="X960" s="23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3"/>
      <c r="W961" s="23"/>
      <c r="X961" s="23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3"/>
      <c r="W962" s="23"/>
      <c r="X962" s="23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3"/>
      <c r="W963" s="23"/>
      <c r="X963" s="23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3"/>
      <c r="W964" s="23"/>
      <c r="X964" s="23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3"/>
      <c r="W965" s="23"/>
      <c r="X965" s="23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3"/>
      <c r="W966" s="23"/>
      <c r="X966" s="23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3"/>
      <c r="W967" s="23"/>
      <c r="X967" s="23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3"/>
      <c r="W968" s="23"/>
      <c r="X968" s="23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3"/>
      <c r="W969" s="23"/>
      <c r="X969" s="23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3"/>
      <c r="W970" s="23"/>
      <c r="X970" s="23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3"/>
      <c r="W971" s="23"/>
      <c r="X971" s="23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3"/>
      <c r="W972" s="23"/>
      <c r="X972" s="23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3"/>
      <c r="W973" s="23"/>
      <c r="X973" s="23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3"/>
      <c r="W974" s="23"/>
      <c r="X974" s="23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3"/>
      <c r="W975" s="23"/>
      <c r="X975" s="23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3"/>
      <c r="W976" s="23"/>
      <c r="X976" s="23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3"/>
      <c r="W977" s="23"/>
      <c r="X977" s="23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3"/>
      <c r="W978" s="23"/>
      <c r="X978" s="23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3"/>
      <c r="W979" s="23"/>
      <c r="X979" s="23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3"/>
      <c r="W980" s="23"/>
      <c r="X980" s="23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3"/>
      <c r="W981" s="23"/>
      <c r="X981" s="23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3"/>
      <c r="W982" s="23"/>
      <c r="X982" s="23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3"/>
      <c r="W983" s="23"/>
      <c r="X983" s="23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3"/>
      <c r="W984" s="23"/>
      <c r="X984" s="23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3"/>
      <c r="W985" s="23"/>
      <c r="X985" s="23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3"/>
      <c r="W986" s="23"/>
      <c r="X986" s="23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3"/>
      <c r="W987" s="23"/>
      <c r="X987" s="23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3"/>
      <c r="W988" s="23"/>
      <c r="X988" s="23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3"/>
      <c r="W989" s="23"/>
      <c r="X989" s="23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3"/>
      <c r="W990" s="23"/>
      <c r="X990" s="23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3"/>
      <c r="W991" s="23"/>
      <c r="X991" s="23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3"/>
      <c r="W992" s="23"/>
      <c r="X992" s="23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3"/>
      <c r="W993" s="23"/>
      <c r="X993" s="23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3"/>
      <c r="W994" s="23"/>
      <c r="X994" s="23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3"/>
      <c r="W995" s="23"/>
      <c r="X995" s="23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3"/>
      <c r="W996" s="23"/>
      <c r="X996" s="23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3"/>
      <c r="W997" s="23"/>
      <c r="X997" s="23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3"/>
      <c r="W998" s="23"/>
      <c r="X998" s="23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3"/>
      <c r="W999" s="23"/>
      <c r="X999" s="23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3"/>
      <c r="W1000" s="23"/>
      <c r="X1000" s="23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3"/>
      <c r="W1001" s="23"/>
      <c r="X1001" s="23"/>
    </row>
  </sheetData>
  <mergeCells count="4">
    <mergeCell ref="J36:L36"/>
    <mergeCell ref="M36:O36"/>
    <mergeCell ref="P36:R36"/>
    <mergeCell ref="S36:U36"/>
  </mergeCells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2020-05-16T08:25:52.9354380Z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