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lessandro Portugal\OneDrive - alunos.utfpr.edu.br\Documentos\UTFPR\Curso Excel\arquivos do curso\"/>
    </mc:Choice>
  </mc:AlternateContent>
  <xr:revisionPtr revIDLastSave="0" documentId="13_ncr:1_{71621CA2-5191-4C3A-9D89-2D64D34E578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Vendas por pessoa" sheetId="1" r:id="rId1"/>
    <sheet name="Vendas por loja" sheetId="2" r:id="rId2"/>
    <sheet name="Cenários" sheetId="3" r:id="rId3"/>
    <sheet name="Macros" sheetId="4" r:id="rId4"/>
    <sheet name="Aplicar Macros" sheetId="5" r:id="rId5"/>
  </sheets>
  <definedNames>
    <definedName name="_xlnm._FilterDatabase" localSheetId="4" hidden="1">'Aplicar Macros'!$A$1:$I$34</definedName>
    <definedName name="abr_16">'Vendas por pessoa'!$E$2:$E$7</definedName>
    <definedName name="fev_16">'Vendas por pessoa'!$C$2:$C$7</definedName>
    <definedName name="jan_16">'Vendas por pessoa'!$B$2:$B$7</definedName>
    <definedName name="jun_16">'Vendas por pessoa'!$G$2:$G$7</definedName>
    <definedName name="mai_16">'Vendas por pessoa'!$F$2:$F$7</definedName>
    <definedName name="mar_16">'Vendas por pessoa'!$D$2:$D$7</definedName>
    <definedName name="meta">'Vendas por pessoa'!$D$13</definedName>
    <definedName name="tot_16">'Vendas por pessoa'!$H$2:$H$7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D15" i="1"/>
  <c r="K3" i="1"/>
  <c r="K4" i="1"/>
  <c r="K5" i="1"/>
  <c r="K6" i="1"/>
  <c r="K7" i="1"/>
  <c r="K2" i="1"/>
  <c r="J3" i="1"/>
  <c r="J4" i="1"/>
  <c r="J5" i="1"/>
  <c r="J6" i="1"/>
  <c r="J7" i="1"/>
  <c r="J2" i="1"/>
  <c r="G8" i="1"/>
  <c r="F8" i="1"/>
  <c r="E8" i="1"/>
  <c r="D8" i="1"/>
  <c r="C8" i="1"/>
  <c r="B8" i="1"/>
  <c r="D6" i="3" l="1"/>
  <c r="E6" i="3" s="1"/>
  <c r="F6" i="3" s="1"/>
  <c r="G6" i="3" s="1"/>
  <c r="H6" i="3" s="1"/>
  <c r="D5" i="3"/>
  <c r="E5" i="3" s="1"/>
  <c r="D4" i="3"/>
  <c r="E4" i="3" s="1"/>
  <c r="F4" i="3" s="1"/>
  <c r="G4" i="3" s="1"/>
  <c r="H4" i="3" s="1"/>
  <c r="D3" i="3"/>
  <c r="C7" i="3"/>
  <c r="D7" i="3" l="1"/>
  <c r="E3" i="3"/>
  <c r="E7" i="3" s="1"/>
  <c r="I6" i="3"/>
  <c r="F5" i="3"/>
  <c r="G5" i="3" s="1"/>
  <c r="H5" i="3" s="1"/>
  <c r="I4" i="3"/>
  <c r="H3" i="1"/>
  <c r="H4" i="1"/>
  <c r="H5" i="1"/>
  <c r="H6" i="1"/>
  <c r="H7" i="1"/>
  <c r="H2" i="1"/>
  <c r="I5" i="3" l="1"/>
  <c r="F3" i="3"/>
  <c r="G3" i="3" s="1"/>
  <c r="F7" i="3" l="1"/>
  <c r="H3" i="3"/>
  <c r="G7" i="3"/>
  <c r="H7" i="3" l="1"/>
  <c r="I3" i="3"/>
  <c r="I7" i="3" s="1"/>
</calcChain>
</file>

<file path=xl/sharedStrings.xml><?xml version="1.0" encoding="utf-8"?>
<sst xmlns="http://schemas.openxmlformats.org/spreadsheetml/2006/main" count="488" uniqueCount="112">
  <si>
    <t>Vendedor</t>
  </si>
  <si>
    <t>Leonardo</t>
  </si>
  <si>
    <t>Fernanda</t>
  </si>
  <si>
    <t>Marcos</t>
  </si>
  <si>
    <t>Alex</t>
  </si>
  <si>
    <t>Robert</t>
  </si>
  <si>
    <t>Priscila</t>
  </si>
  <si>
    <t>Total Trimestre</t>
  </si>
  <si>
    <t>Total</t>
  </si>
  <si>
    <t>Meta Atingida?</t>
  </si>
  <si>
    <t>Bonificação</t>
  </si>
  <si>
    <t>Meta Semestral:</t>
  </si>
  <si>
    <t>Total de Vendas:</t>
  </si>
  <si>
    <t>Vendedores que bateram a meta:</t>
  </si>
  <si>
    <t>Mês</t>
  </si>
  <si>
    <t>Unid. Vendidas</t>
  </si>
  <si>
    <t>Faturamento</t>
  </si>
  <si>
    <t>Cod Item</t>
  </si>
  <si>
    <t>Sul</t>
  </si>
  <si>
    <t>Sudeste</t>
  </si>
  <si>
    <t>Norte</t>
  </si>
  <si>
    <t>Lojas</t>
  </si>
  <si>
    <t>Untd Vendidas</t>
  </si>
  <si>
    <t>Fábrica</t>
  </si>
  <si>
    <t>Fab 1</t>
  </si>
  <si>
    <t>Fab 2</t>
  </si>
  <si>
    <t>Fab 3</t>
  </si>
  <si>
    <t>Fab4</t>
  </si>
  <si>
    <t>Fab 4</t>
  </si>
  <si>
    <t>Projeção de Faturamento</t>
  </si>
  <si>
    <t>Janeiro</t>
  </si>
  <si>
    <t>Fevereiro</t>
  </si>
  <si>
    <t>Março</t>
  </si>
  <si>
    <t>Abril</t>
  </si>
  <si>
    <t>Maio</t>
  </si>
  <si>
    <t>Junho</t>
  </si>
  <si>
    <t>Semestre</t>
  </si>
  <si>
    <t>Fab1</t>
  </si>
  <si>
    <t>Fab2</t>
  </si>
  <si>
    <t>Fab3</t>
  </si>
  <si>
    <t>Fabrica</t>
  </si>
  <si>
    <t>Crescimento</t>
  </si>
  <si>
    <t>Adriana</t>
  </si>
  <si>
    <t>Cardoso</t>
  </si>
  <si>
    <t>EMMP</t>
  </si>
  <si>
    <t>s/a</t>
  </si>
  <si>
    <t>Prédio 06</t>
  </si>
  <si>
    <t>Aline</t>
  </si>
  <si>
    <t>Carvalho</t>
  </si>
  <si>
    <t>Cleusa</t>
  </si>
  <si>
    <t>Viana</t>
  </si>
  <si>
    <t>Fabricia</t>
  </si>
  <si>
    <t>Nunes</t>
  </si>
  <si>
    <t>Peixoto</t>
  </si>
  <si>
    <t>Franklin</t>
  </si>
  <si>
    <t>Farias</t>
  </si>
  <si>
    <t>Gizele</t>
  </si>
  <si>
    <t>Fogaça</t>
  </si>
  <si>
    <t>Guilherme</t>
  </si>
  <si>
    <t>Duarte</t>
  </si>
  <si>
    <t>Henrico</t>
  </si>
  <si>
    <t>Drummond</t>
  </si>
  <si>
    <t>Henrique</t>
  </si>
  <si>
    <t>Fernandes</t>
  </si>
  <si>
    <t>Hudson</t>
  </si>
  <si>
    <t>Melo</t>
  </si>
  <si>
    <t>Irene</t>
  </si>
  <si>
    <t>Da costa</t>
  </si>
  <si>
    <t>Jéssica</t>
  </si>
  <si>
    <t>Oliveira</t>
  </si>
  <si>
    <t>José</t>
  </si>
  <si>
    <t>Cunha</t>
  </si>
  <si>
    <t>Júnia</t>
  </si>
  <si>
    <t>Moraes</t>
  </si>
  <si>
    <t>Martins</t>
  </si>
  <si>
    <t>Lucas</t>
  </si>
  <si>
    <t>Rocha</t>
  </si>
  <si>
    <t>Ludmilla</t>
  </si>
  <si>
    <t>Gomes</t>
  </si>
  <si>
    <t>Dias</t>
  </si>
  <si>
    <t>Marlon</t>
  </si>
  <si>
    <t>Deluca</t>
  </si>
  <si>
    <t>Mateus</t>
  </si>
  <si>
    <t>Cristiano</t>
  </si>
  <si>
    <t>Nogueira</t>
  </si>
  <si>
    <t>Roberta</t>
  </si>
  <si>
    <t>Santos</t>
  </si>
  <si>
    <t>Rodrigo</t>
  </si>
  <si>
    <t>Lopes</t>
  </si>
  <si>
    <t>Rosângela</t>
  </si>
  <si>
    <t>Vieira</t>
  </si>
  <si>
    <t>Tainara</t>
  </si>
  <si>
    <t>Camargo</t>
  </si>
  <si>
    <t>Thiago</t>
  </si>
  <si>
    <t>Aragão</t>
  </si>
  <si>
    <t>Wilson</t>
  </si>
  <si>
    <t>Delfino</t>
  </si>
  <si>
    <t>Ygor</t>
  </si>
  <si>
    <t>Prédio 07</t>
  </si>
  <si>
    <t>Prédio 10</t>
  </si>
  <si>
    <t>Prédio 11</t>
  </si>
  <si>
    <t>Prédio 09</t>
  </si>
  <si>
    <t>Prédio 08</t>
  </si>
  <si>
    <t>Cód. Aluno</t>
  </si>
  <si>
    <t>Nome</t>
  </si>
  <si>
    <t>Sobrenome</t>
  </si>
  <si>
    <t>Escola</t>
  </si>
  <si>
    <t>E-mail</t>
  </si>
  <si>
    <t>Turma</t>
  </si>
  <si>
    <t>Localização</t>
  </si>
  <si>
    <t>Matrícula</t>
  </si>
  <si>
    <t>Mensalidade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</si>
</sst>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mmm/yyyy"/>
    <numFmt numFmtId="165" formatCode="dd\-mmm\-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indexed="8"/>
      <name val="Arial"/>
    </font>
    <font>
      <u/>
      <sz val="11"/>
      <color theme="1"/>
      <name val="Calibri"/>
      <family val="2"/>
      <scheme val="minor"/>
    </font>
    <font>
      <i/>
      <u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theme="4" tint="0.3999755851924192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17" fontId="2" fillId="3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7" fontId="2" fillId="2" borderId="0" xfId="0" applyNumberFormat="1" applyFont="1" applyFill="1" applyAlignment="1">
      <alignment horizontal="center" vertical="center"/>
    </xf>
    <xf numFmtId="44" fontId="0" fillId="0" borderId="0" xfId="1" applyFont="1" applyBorder="1" applyAlignment="1">
      <alignment vertical="center" wrapText="1"/>
    </xf>
    <xf numFmtId="44" fontId="3" fillId="4" borderId="1" xfId="1" applyFont="1" applyFill="1" applyBorder="1" applyAlignment="1">
      <alignment horizontal="center"/>
    </xf>
    <xf numFmtId="8" fontId="3" fillId="4" borderId="1" xfId="1" applyNumberFormat="1" applyFont="1" applyFill="1" applyBorder="1" applyAlignment="1">
      <alignment horizontal="center"/>
    </xf>
    <xf numFmtId="8" fontId="0" fillId="0" borderId="0" xfId="0" applyNumberFormat="1" applyAlignment="1">
      <alignment horizontal="center"/>
    </xf>
    <xf numFmtId="44" fontId="4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6" fillId="7" borderId="1" xfId="1" applyFont="1" applyFill="1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7" fillId="8" borderId="5" xfId="0" applyNumberFormat="1" applyFont="1" applyFill="1" applyBorder="1" applyAlignment="1">
      <alignment horizontal="center" vertical="center" wrapText="1"/>
    </xf>
    <xf numFmtId="165" fontId="7" fillId="8" borderId="5" xfId="0" applyNumberFormat="1" applyFont="1" applyFill="1" applyBorder="1" applyAlignment="1">
      <alignment horizontal="center" vertical="center" wrapText="1"/>
    </xf>
    <xf numFmtId="0" fontId="7" fillId="9" borderId="5" xfId="0" applyNumberFormat="1" applyFont="1" applyFill="1" applyBorder="1" applyAlignment="1">
      <alignment horizontal="center" vertical="center" wrapText="1"/>
    </xf>
    <xf numFmtId="0" fontId="7" fillId="9" borderId="6" xfId="0" applyNumberFormat="1" applyFont="1" applyFill="1" applyBorder="1" applyAlignment="1">
      <alignment horizontal="center" vertical="center" wrapText="1"/>
    </xf>
    <xf numFmtId="165" fontId="7" fillId="9" borderId="5" xfId="0" applyNumberFormat="1" applyFont="1" applyFill="1" applyBorder="1" applyAlignment="1">
      <alignment horizontal="center" vertical="center" wrapText="1"/>
    </xf>
    <xf numFmtId="0" fontId="7" fillId="8" borderId="6" xfId="0" applyNumberFormat="1" applyFont="1" applyFill="1" applyBorder="1" applyAlignment="1">
      <alignment horizontal="center" vertical="center" wrapText="1"/>
    </xf>
    <xf numFmtId="0" fontId="8" fillId="0" borderId="0" xfId="0" applyFont="1"/>
    <xf numFmtId="1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1" applyNumberFormat="1" applyFont="1" applyAlignment="1" applyProtection="1">
      <alignment horizontal="center"/>
      <protection locked="0"/>
    </xf>
    <xf numFmtId="17" fontId="2" fillId="5" borderId="1" xfId="0" applyNumberFormat="1" applyFont="1" applyFill="1" applyBorder="1" applyAlignment="1">
      <alignment horizontal="right" vertical="center"/>
    </xf>
    <xf numFmtId="17" fontId="4" fillId="2" borderId="0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6" borderId="7" xfId="0" applyFont="1" applyFill="1" applyBorder="1" applyAlignment="1">
      <alignment horizontal="center" vertical="center"/>
    </xf>
    <xf numFmtId="0" fontId="7" fillId="8" borderId="5" xfId="0" applyNumberFormat="1" applyFont="1" applyFill="1" applyBorder="1" applyAlignment="1">
      <alignment horizontal="center" vertical="center"/>
    </xf>
    <xf numFmtId="0" fontId="0" fillId="0" borderId="0" xfId="0" applyAlignment="1"/>
    <xf numFmtId="0" fontId="7" fillId="9" borderId="5" xfId="0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8" borderId="9" xfId="0" applyNumberFormat="1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44" fontId="10" fillId="10" borderId="8" xfId="1" applyFont="1" applyFill="1" applyBorder="1" applyAlignment="1">
      <alignment horizontal="center" vertical="center"/>
    </xf>
    <xf numFmtId="44" fontId="0" fillId="0" borderId="0" xfId="1" applyFont="1" applyAlignment="1"/>
    <xf numFmtId="14" fontId="10" fillId="10" borderId="8" xfId="0" applyNumberFormat="1" applyFont="1" applyFill="1" applyBorder="1" applyAlignment="1">
      <alignment horizontal="center" vertical="center"/>
    </xf>
    <xf numFmtId="14" fontId="7" fillId="8" borderId="9" xfId="0" applyNumberFormat="1" applyFont="1" applyFill="1" applyBorder="1" applyAlignment="1">
      <alignment horizontal="center" vertical="center"/>
    </xf>
    <xf numFmtId="14" fontId="7" fillId="9" borderId="5" xfId="0" applyNumberFormat="1" applyFont="1" applyFill="1" applyBorder="1" applyAlignment="1">
      <alignment horizontal="center" vertical="center"/>
    </xf>
    <xf numFmtId="14" fontId="7" fillId="8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/>
  </cellXfs>
  <cellStyles count="3">
    <cellStyle name="Moeda" xfId="1" builtinId="4"/>
    <cellStyle name="Normal" xfId="0" builtinId="0"/>
    <cellStyle name="Porcentagem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600075</xdr:colOff>
          <xdr:row>2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Formatar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24"/>
  <sheetViews>
    <sheetView workbookViewId="0">
      <selection activeCell="D34" sqref="D34"/>
    </sheetView>
  </sheetViews>
  <sheetFormatPr defaultRowHeight="15" x14ac:dyDescent="0.25"/>
  <cols>
    <col min="1" max="1" width="14.5703125" bestFit="1" customWidth="1"/>
    <col min="2" max="3" width="13.28515625" bestFit="1" customWidth="1"/>
    <col min="4" max="4" width="14.42578125" customWidth="1"/>
    <col min="5" max="5" width="14" customWidth="1"/>
    <col min="6" max="7" width="13.28515625" bestFit="1" customWidth="1"/>
    <col min="8" max="8" width="12.7109375" bestFit="1" customWidth="1"/>
    <col min="10" max="10" width="18.5703125" customWidth="1"/>
    <col min="11" max="11" width="22.5703125" bestFit="1" customWidth="1"/>
    <col min="12" max="12" width="13" customWidth="1"/>
  </cols>
  <sheetData>
    <row r="1" spans="1:11" ht="27" customHeight="1" x14ac:dyDescent="0.25">
      <c r="A1" s="3" t="s">
        <v>0</v>
      </c>
      <c r="B1" s="4">
        <v>42370</v>
      </c>
      <c r="C1" s="4">
        <v>42401</v>
      </c>
      <c r="D1" s="4">
        <v>42430</v>
      </c>
      <c r="E1" s="4">
        <v>42461</v>
      </c>
      <c r="F1" s="4">
        <v>42491</v>
      </c>
      <c r="G1" s="4">
        <v>42522</v>
      </c>
      <c r="H1" s="3" t="s">
        <v>8</v>
      </c>
      <c r="I1" s="1"/>
      <c r="J1" s="6" t="s">
        <v>9</v>
      </c>
      <c r="K1" s="6" t="s">
        <v>10</v>
      </c>
    </row>
    <row r="2" spans="1:11" x14ac:dyDescent="0.25">
      <c r="A2" s="5" t="s">
        <v>1</v>
      </c>
      <c r="B2" s="39">
        <v>10082</v>
      </c>
      <c r="C2" s="39">
        <v>8332</v>
      </c>
      <c r="D2" s="39">
        <v>9824</v>
      </c>
      <c r="E2" s="39">
        <v>8868</v>
      </c>
      <c r="F2" s="39">
        <v>10516</v>
      </c>
      <c r="G2" s="39">
        <v>9417</v>
      </c>
      <c r="H2" s="10">
        <f>SUM(B2:G2)</f>
        <v>57039</v>
      </c>
      <c r="I2" s="1"/>
      <c r="J2" s="12" t="str">
        <f t="shared" ref="J2:J7" si="0">IF(H2&gt;=meta,"SIM","NÃO")</f>
        <v>SIM</v>
      </c>
      <c r="K2" s="5" t="str">
        <f>IF(AND(J2="SIM",MIN(B2:G2)&gt;=8000),"Recebe bonificação","Não recebe bonificação")</f>
        <v>Recebe bonificação</v>
      </c>
    </row>
    <row r="3" spans="1:11" x14ac:dyDescent="0.25">
      <c r="A3" s="5" t="s">
        <v>2</v>
      </c>
      <c r="B3" s="39">
        <v>10837</v>
      </c>
      <c r="C3" s="39">
        <v>9093</v>
      </c>
      <c r="D3" s="39">
        <v>9293</v>
      </c>
      <c r="E3" s="39">
        <v>10688</v>
      </c>
      <c r="F3" s="39">
        <v>7614</v>
      </c>
      <c r="G3" s="39">
        <v>10211</v>
      </c>
      <c r="H3" s="10">
        <f t="shared" ref="H3:H7" si="1">SUM(B3:G3)</f>
        <v>57736</v>
      </c>
      <c r="I3" s="1"/>
      <c r="J3" s="12" t="str">
        <f t="shared" si="0"/>
        <v>SIM</v>
      </c>
      <c r="K3" s="5" t="str">
        <f t="shared" ref="K3:K7" si="2">IF(AND(J3="SIM",MIN(B3:G3)&gt;=8000),"Recebe bonificação","Não recebe bonificação")</f>
        <v>Não recebe bonificação</v>
      </c>
    </row>
    <row r="4" spans="1:11" x14ac:dyDescent="0.25">
      <c r="A4" s="5" t="s">
        <v>3</v>
      </c>
      <c r="B4" s="39">
        <v>7748</v>
      </c>
      <c r="C4" s="39">
        <v>8816</v>
      </c>
      <c r="D4" s="39">
        <v>10940</v>
      </c>
      <c r="E4" s="39">
        <v>7283</v>
      </c>
      <c r="F4" s="39">
        <v>9184</v>
      </c>
      <c r="G4" s="39">
        <v>10797</v>
      </c>
      <c r="H4" s="10">
        <f t="shared" si="1"/>
        <v>54768</v>
      </c>
      <c r="I4" s="1"/>
      <c r="J4" s="12" t="str">
        <f t="shared" si="0"/>
        <v>NÃO</v>
      </c>
      <c r="K4" s="5" t="str">
        <f t="shared" si="2"/>
        <v>Não recebe bonificação</v>
      </c>
    </row>
    <row r="5" spans="1:11" x14ac:dyDescent="0.25">
      <c r="A5" s="5" t="s">
        <v>4</v>
      </c>
      <c r="B5" s="39">
        <v>9412</v>
      </c>
      <c r="C5" s="39">
        <v>9160</v>
      </c>
      <c r="D5" s="39">
        <v>7904</v>
      </c>
      <c r="E5" s="39">
        <v>7257</v>
      </c>
      <c r="F5" s="39">
        <v>10006</v>
      </c>
      <c r="G5" s="39">
        <v>10528</v>
      </c>
      <c r="H5" s="10">
        <f t="shared" si="1"/>
        <v>54267</v>
      </c>
      <c r="I5" s="1"/>
      <c r="J5" s="12" t="str">
        <f t="shared" si="0"/>
        <v>NÃO</v>
      </c>
      <c r="K5" s="5" t="str">
        <f t="shared" si="2"/>
        <v>Não recebe bonificação</v>
      </c>
    </row>
    <row r="6" spans="1:11" x14ac:dyDescent="0.25">
      <c r="A6" s="5" t="s">
        <v>5</v>
      </c>
      <c r="B6" s="39">
        <v>8245</v>
      </c>
      <c r="C6" s="39">
        <v>8870</v>
      </c>
      <c r="D6" s="39">
        <v>7080</v>
      </c>
      <c r="E6" s="39">
        <v>8160</v>
      </c>
      <c r="F6" s="39">
        <v>8299</v>
      </c>
      <c r="G6" s="39">
        <v>10665</v>
      </c>
      <c r="H6" s="10">
        <f t="shared" si="1"/>
        <v>51319</v>
      </c>
      <c r="I6" s="1"/>
      <c r="J6" s="12" t="str">
        <f t="shared" si="0"/>
        <v>NÃO</v>
      </c>
      <c r="K6" s="5" t="str">
        <f t="shared" si="2"/>
        <v>Não recebe bonificação</v>
      </c>
    </row>
    <row r="7" spans="1:11" x14ac:dyDescent="0.25">
      <c r="A7" s="5" t="s">
        <v>6</v>
      </c>
      <c r="B7" s="39">
        <v>8648</v>
      </c>
      <c r="C7" s="39">
        <v>9680</v>
      </c>
      <c r="D7" s="39">
        <v>9251</v>
      </c>
      <c r="E7" s="39">
        <v>8510</v>
      </c>
      <c r="F7" s="39">
        <v>10862</v>
      </c>
      <c r="G7" s="39">
        <v>10396</v>
      </c>
      <c r="H7" s="10">
        <f t="shared" si="1"/>
        <v>57347</v>
      </c>
      <c r="I7" s="1"/>
      <c r="J7" s="12" t="str">
        <f t="shared" si="0"/>
        <v>SIM</v>
      </c>
      <c r="K7" s="5" t="str">
        <f t="shared" si="2"/>
        <v>Recebe bonificação</v>
      </c>
    </row>
    <row r="8" spans="1:11" x14ac:dyDescent="0.25">
      <c r="A8" s="3" t="s">
        <v>7</v>
      </c>
      <c r="B8" s="9">
        <f>SUM(jan_16)</f>
        <v>54972</v>
      </c>
      <c r="C8" s="8">
        <f>SUM(fev_16)</f>
        <v>53951</v>
      </c>
      <c r="D8" s="8">
        <f>SUM(mai_16)</f>
        <v>56481</v>
      </c>
      <c r="E8" s="9">
        <f>SUM(abr_16)</f>
        <v>50766</v>
      </c>
      <c r="F8" s="9">
        <f>SUM(mai_16)</f>
        <v>56481</v>
      </c>
      <c r="G8" s="9">
        <f>SUM(jun_16)</f>
        <v>62014</v>
      </c>
      <c r="H8" s="9"/>
      <c r="I8" s="1"/>
      <c r="J8" s="5"/>
      <c r="K8" s="5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</row>
    <row r="11" spans="1:11" x14ac:dyDescent="0.25">
      <c r="A11" s="7"/>
    </row>
    <row r="12" spans="1:11" x14ac:dyDescent="0.25">
      <c r="A12" s="7"/>
    </row>
    <row r="13" spans="1:11" ht="22.5" customHeight="1" x14ac:dyDescent="0.25">
      <c r="A13" s="40" t="s">
        <v>11</v>
      </c>
      <c r="B13" s="40"/>
      <c r="C13" s="40"/>
      <c r="D13" s="11">
        <v>56000</v>
      </c>
    </row>
    <row r="14" spans="1:11" ht="18" customHeight="1" x14ac:dyDescent="0.25">
      <c r="A14" s="40" t="s">
        <v>12</v>
      </c>
      <c r="B14" s="40"/>
      <c r="C14" s="40"/>
      <c r="D14" s="5"/>
    </row>
    <row r="15" spans="1:11" ht="19.5" customHeight="1" x14ac:dyDescent="0.25">
      <c r="A15" s="40" t="s">
        <v>13</v>
      </c>
      <c r="B15" s="40"/>
      <c r="C15" s="40"/>
      <c r="D15" s="35">
        <f>COUNTIF(J2:J7,"SIM")</f>
        <v>3</v>
      </c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</sheetData>
  <mergeCells count="3">
    <mergeCell ref="A15:C15"/>
    <mergeCell ref="A14:C14"/>
    <mergeCell ref="A13:C1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K108"/>
  <sheetViews>
    <sheetView workbookViewId="0">
      <selection activeCell="C37" sqref="C37:C39"/>
    </sheetView>
  </sheetViews>
  <sheetFormatPr defaultRowHeight="15" x14ac:dyDescent="0.25"/>
  <cols>
    <col min="1" max="1" width="10.7109375" style="14" bestFit="1" customWidth="1"/>
    <col min="2" max="2" width="16.5703125" style="14" customWidth="1"/>
    <col min="3" max="3" width="10" style="14" customWidth="1"/>
    <col min="4" max="4" width="14.7109375" customWidth="1"/>
    <col min="5" max="5" width="16.5703125" style="17" customWidth="1"/>
    <col min="10" max="10" width="15.28515625" customWidth="1"/>
    <col min="11" max="11" width="12.42578125" bestFit="1" customWidth="1"/>
  </cols>
  <sheetData>
    <row r="1" spans="1:11" ht="23.25" customHeight="1" x14ac:dyDescent="0.25">
      <c r="A1" s="4" t="s">
        <v>14</v>
      </c>
      <c r="B1" s="4" t="s">
        <v>21</v>
      </c>
      <c r="C1" s="4" t="s">
        <v>17</v>
      </c>
      <c r="D1" s="4" t="s">
        <v>15</v>
      </c>
      <c r="E1" s="15" t="s">
        <v>16</v>
      </c>
    </row>
    <row r="2" spans="1:11" x14ac:dyDescent="0.25">
      <c r="A2" s="13">
        <v>42370</v>
      </c>
      <c r="B2" s="14" t="s">
        <v>20</v>
      </c>
      <c r="C2" s="14">
        <v>1007</v>
      </c>
      <c r="D2" s="14">
        <v>155</v>
      </c>
      <c r="E2" s="16">
        <v>2390</v>
      </c>
    </row>
    <row r="3" spans="1:11" x14ac:dyDescent="0.25">
      <c r="A3" s="13">
        <v>42370</v>
      </c>
      <c r="B3" s="14" t="s">
        <v>20</v>
      </c>
      <c r="C3" s="14">
        <v>1010</v>
      </c>
      <c r="D3" s="14">
        <v>189</v>
      </c>
      <c r="E3" s="16">
        <v>2524</v>
      </c>
      <c r="I3" s="41" t="s">
        <v>17</v>
      </c>
      <c r="J3" s="41" t="s">
        <v>22</v>
      </c>
      <c r="K3" s="41" t="s">
        <v>16</v>
      </c>
    </row>
    <row r="4" spans="1:11" x14ac:dyDescent="0.25">
      <c r="A4" s="13">
        <v>42370</v>
      </c>
      <c r="B4" s="14" t="s">
        <v>20</v>
      </c>
      <c r="C4" s="14">
        <v>1003</v>
      </c>
      <c r="D4" s="14">
        <v>149</v>
      </c>
      <c r="E4" s="16">
        <v>2112</v>
      </c>
      <c r="I4" s="41"/>
      <c r="J4" s="41"/>
      <c r="K4" s="41"/>
    </row>
    <row r="5" spans="1:11" x14ac:dyDescent="0.25">
      <c r="A5" s="13">
        <v>42370</v>
      </c>
      <c r="B5" s="14" t="s">
        <v>20</v>
      </c>
      <c r="C5" s="14">
        <v>1007</v>
      </c>
      <c r="D5" s="14">
        <v>189</v>
      </c>
      <c r="E5" s="16">
        <v>2019</v>
      </c>
      <c r="I5" s="36">
        <v>1007</v>
      </c>
      <c r="J5" s="37">
        <f>SUMIF(C2:C108,I5,D2:D108)</f>
        <v>1857</v>
      </c>
      <c r="K5" s="36"/>
    </row>
    <row r="6" spans="1:11" x14ac:dyDescent="0.25">
      <c r="A6" s="13">
        <v>42370</v>
      </c>
      <c r="B6" s="14" t="s">
        <v>20</v>
      </c>
      <c r="C6" s="14">
        <v>1000</v>
      </c>
      <c r="D6" s="14">
        <v>100</v>
      </c>
      <c r="E6" s="16">
        <v>3490</v>
      </c>
    </row>
    <row r="7" spans="1:11" x14ac:dyDescent="0.25">
      <c r="A7" s="13">
        <v>42370</v>
      </c>
      <c r="B7" s="14" t="s">
        <v>20</v>
      </c>
      <c r="C7" s="14">
        <v>1001</v>
      </c>
      <c r="D7" s="14">
        <v>152</v>
      </c>
      <c r="E7" s="16">
        <v>2323</v>
      </c>
    </row>
    <row r="8" spans="1:11" x14ac:dyDescent="0.25">
      <c r="A8" s="13">
        <v>42370</v>
      </c>
      <c r="B8" s="14" t="s">
        <v>20</v>
      </c>
      <c r="C8" s="14">
        <v>1003</v>
      </c>
      <c r="D8" s="14">
        <v>213</v>
      </c>
      <c r="E8" s="16">
        <v>3140</v>
      </c>
    </row>
    <row r="9" spans="1:11" x14ac:dyDescent="0.25">
      <c r="A9" s="13">
        <v>42370</v>
      </c>
      <c r="B9" s="14" t="s">
        <v>20</v>
      </c>
      <c r="C9" s="14">
        <v>1010</v>
      </c>
      <c r="D9" s="14">
        <v>213</v>
      </c>
      <c r="E9" s="16">
        <v>2647</v>
      </c>
    </row>
    <row r="10" spans="1:11" x14ac:dyDescent="0.25">
      <c r="A10" s="13">
        <v>42370</v>
      </c>
      <c r="B10" s="14" t="s">
        <v>20</v>
      </c>
      <c r="C10" s="14">
        <v>1010</v>
      </c>
      <c r="D10" s="14">
        <v>182</v>
      </c>
      <c r="E10" s="16">
        <v>2155</v>
      </c>
    </row>
    <row r="11" spans="1:11" x14ac:dyDescent="0.25">
      <c r="A11" s="13">
        <v>42370</v>
      </c>
      <c r="B11" s="14" t="s">
        <v>20</v>
      </c>
      <c r="C11" s="14">
        <v>1010</v>
      </c>
      <c r="D11" s="14">
        <v>100</v>
      </c>
      <c r="E11" s="16">
        <v>2335</v>
      </c>
    </row>
    <row r="12" spans="1:11" x14ac:dyDescent="0.25">
      <c r="A12" s="13">
        <v>42370</v>
      </c>
      <c r="B12" s="14" t="s">
        <v>20</v>
      </c>
      <c r="C12" s="14">
        <v>1009</v>
      </c>
      <c r="D12" s="14">
        <v>107</v>
      </c>
      <c r="E12" s="16">
        <v>2247</v>
      </c>
    </row>
    <row r="13" spans="1:11" x14ac:dyDescent="0.25">
      <c r="A13" s="13">
        <v>42370</v>
      </c>
      <c r="B13" s="14" t="s">
        <v>20</v>
      </c>
      <c r="C13" s="14">
        <v>1006</v>
      </c>
      <c r="D13" s="14">
        <v>139</v>
      </c>
      <c r="E13" s="16">
        <v>2381</v>
      </c>
    </row>
    <row r="14" spans="1:11" x14ac:dyDescent="0.25">
      <c r="A14" s="13">
        <v>42370</v>
      </c>
      <c r="B14" s="14" t="s">
        <v>20</v>
      </c>
      <c r="C14" s="14">
        <v>1009</v>
      </c>
      <c r="D14" s="14">
        <v>178</v>
      </c>
      <c r="E14" s="16">
        <v>2710</v>
      </c>
    </row>
    <row r="15" spans="1:11" x14ac:dyDescent="0.25">
      <c r="A15" s="13">
        <v>42370</v>
      </c>
      <c r="B15" s="14" t="s">
        <v>20</v>
      </c>
      <c r="C15" s="14">
        <v>1005</v>
      </c>
      <c r="D15" s="14">
        <v>197</v>
      </c>
      <c r="E15" s="16">
        <v>3218</v>
      </c>
    </row>
    <row r="16" spans="1:11" x14ac:dyDescent="0.25">
      <c r="A16" s="13">
        <v>42370</v>
      </c>
      <c r="B16" s="14" t="s">
        <v>20</v>
      </c>
      <c r="C16" s="14">
        <v>1006</v>
      </c>
      <c r="D16" s="14">
        <v>175</v>
      </c>
      <c r="E16" s="16">
        <v>2120</v>
      </c>
    </row>
    <row r="17" spans="1:5" x14ac:dyDescent="0.25">
      <c r="A17" s="13">
        <v>42370</v>
      </c>
      <c r="B17" s="14" t="s">
        <v>20</v>
      </c>
      <c r="C17" s="14">
        <v>1007</v>
      </c>
      <c r="D17" s="14">
        <v>113</v>
      </c>
      <c r="E17" s="16">
        <v>2101</v>
      </c>
    </row>
    <row r="18" spans="1:5" x14ac:dyDescent="0.25">
      <c r="A18" s="13">
        <v>42370</v>
      </c>
      <c r="B18" s="14" t="s">
        <v>20</v>
      </c>
      <c r="C18" s="14">
        <v>1006</v>
      </c>
      <c r="D18" s="14">
        <v>111</v>
      </c>
      <c r="E18" s="16">
        <v>3284</v>
      </c>
    </row>
    <row r="19" spans="1:5" x14ac:dyDescent="0.25">
      <c r="A19" s="13">
        <v>42370</v>
      </c>
      <c r="B19" s="14" t="s">
        <v>20</v>
      </c>
      <c r="C19" s="14">
        <v>1008</v>
      </c>
      <c r="D19" s="14">
        <v>170</v>
      </c>
      <c r="E19" s="16">
        <v>3032</v>
      </c>
    </row>
    <row r="20" spans="1:5" x14ac:dyDescent="0.25">
      <c r="A20" s="13">
        <v>42370</v>
      </c>
      <c r="B20" s="14" t="s">
        <v>20</v>
      </c>
      <c r="C20" s="14">
        <v>1005</v>
      </c>
      <c r="D20" s="14">
        <v>104</v>
      </c>
      <c r="E20" s="16">
        <v>3926</v>
      </c>
    </row>
    <row r="21" spans="1:5" x14ac:dyDescent="0.25">
      <c r="A21" s="13">
        <v>42370</v>
      </c>
      <c r="B21" s="14" t="s">
        <v>20</v>
      </c>
      <c r="C21" s="14">
        <v>1006</v>
      </c>
      <c r="D21" s="14">
        <v>238</v>
      </c>
      <c r="E21" s="16">
        <v>2078</v>
      </c>
    </row>
    <row r="22" spans="1:5" x14ac:dyDescent="0.25">
      <c r="A22" s="13">
        <v>42370</v>
      </c>
      <c r="B22" s="14" t="s">
        <v>20</v>
      </c>
      <c r="C22" s="14">
        <v>1003</v>
      </c>
      <c r="D22" s="14">
        <v>187</v>
      </c>
      <c r="E22" s="16">
        <v>3644</v>
      </c>
    </row>
    <row r="23" spans="1:5" x14ac:dyDescent="0.25">
      <c r="A23" s="13">
        <v>42370</v>
      </c>
      <c r="B23" s="14" t="s">
        <v>20</v>
      </c>
      <c r="C23" s="14">
        <v>1000</v>
      </c>
      <c r="D23" s="14">
        <v>211</v>
      </c>
      <c r="E23" s="16">
        <v>3086</v>
      </c>
    </row>
    <row r="24" spans="1:5" x14ac:dyDescent="0.25">
      <c r="A24" s="13">
        <v>42370</v>
      </c>
      <c r="B24" s="14" t="s">
        <v>20</v>
      </c>
      <c r="C24" s="14">
        <v>1009</v>
      </c>
      <c r="D24" s="14">
        <v>209</v>
      </c>
      <c r="E24" s="16">
        <v>3059</v>
      </c>
    </row>
    <row r="25" spans="1:5" x14ac:dyDescent="0.25">
      <c r="A25" s="13">
        <v>42370</v>
      </c>
      <c r="B25" s="14" t="s">
        <v>20</v>
      </c>
      <c r="C25" s="14">
        <v>1007</v>
      </c>
      <c r="D25" s="14">
        <v>106</v>
      </c>
      <c r="E25" s="16">
        <v>3517</v>
      </c>
    </row>
    <row r="26" spans="1:5" x14ac:dyDescent="0.25">
      <c r="A26" s="13">
        <v>42370</v>
      </c>
      <c r="B26" s="14" t="s">
        <v>20</v>
      </c>
      <c r="C26" s="14">
        <v>1009</v>
      </c>
      <c r="D26" s="14">
        <v>142</v>
      </c>
      <c r="E26" s="16">
        <v>3486</v>
      </c>
    </row>
    <row r="27" spans="1:5" x14ac:dyDescent="0.25">
      <c r="A27" s="13">
        <v>42370</v>
      </c>
      <c r="B27" s="14" t="s">
        <v>20</v>
      </c>
      <c r="C27" s="14">
        <v>1000</v>
      </c>
      <c r="D27" s="14">
        <v>216</v>
      </c>
      <c r="E27" s="16">
        <v>3135</v>
      </c>
    </row>
    <row r="28" spans="1:5" x14ac:dyDescent="0.25">
      <c r="A28" s="13">
        <v>42370</v>
      </c>
      <c r="B28" s="14" t="s">
        <v>20</v>
      </c>
      <c r="C28" s="14">
        <v>1004</v>
      </c>
      <c r="D28" s="14">
        <v>173</v>
      </c>
      <c r="E28" s="16">
        <v>2166</v>
      </c>
    </row>
    <row r="29" spans="1:5" x14ac:dyDescent="0.25">
      <c r="A29" s="13">
        <v>42370</v>
      </c>
      <c r="B29" s="14" t="s">
        <v>20</v>
      </c>
      <c r="C29" s="14">
        <v>1007</v>
      </c>
      <c r="D29" s="14">
        <v>210</v>
      </c>
      <c r="E29" s="16">
        <v>3408</v>
      </c>
    </row>
    <row r="30" spans="1:5" x14ac:dyDescent="0.25">
      <c r="A30" s="13">
        <v>42370</v>
      </c>
      <c r="B30" s="14" t="s">
        <v>20</v>
      </c>
      <c r="C30" s="14">
        <v>1006</v>
      </c>
      <c r="D30" s="14">
        <v>137</v>
      </c>
      <c r="E30" s="16">
        <v>3563</v>
      </c>
    </row>
    <row r="31" spans="1:5" x14ac:dyDescent="0.25">
      <c r="A31" s="13">
        <v>42370</v>
      </c>
      <c r="B31" s="14" t="s">
        <v>20</v>
      </c>
      <c r="C31" s="14">
        <v>1000</v>
      </c>
      <c r="D31" s="14">
        <v>239</v>
      </c>
      <c r="E31" s="16">
        <v>3219</v>
      </c>
    </row>
    <row r="32" spans="1:5" x14ac:dyDescent="0.25">
      <c r="A32" s="13">
        <v>42370</v>
      </c>
      <c r="B32" s="14" t="s">
        <v>20</v>
      </c>
      <c r="C32" s="14">
        <v>1008</v>
      </c>
      <c r="D32" s="14">
        <v>104</v>
      </c>
      <c r="E32" s="16">
        <v>3618</v>
      </c>
    </row>
    <row r="33" spans="1:5" x14ac:dyDescent="0.25">
      <c r="A33" s="13">
        <v>42401</v>
      </c>
      <c r="B33" s="14" t="s">
        <v>20</v>
      </c>
      <c r="C33" s="14">
        <v>1004</v>
      </c>
      <c r="D33" s="14">
        <v>147</v>
      </c>
      <c r="E33" s="16">
        <v>2678</v>
      </c>
    </row>
    <row r="34" spans="1:5" x14ac:dyDescent="0.25">
      <c r="A34" s="13">
        <v>42401</v>
      </c>
      <c r="B34" s="14" t="s">
        <v>20</v>
      </c>
      <c r="C34" s="14">
        <v>1001</v>
      </c>
      <c r="D34" s="14">
        <v>101</v>
      </c>
      <c r="E34" s="16">
        <v>2222</v>
      </c>
    </row>
    <row r="35" spans="1:5" x14ac:dyDescent="0.25">
      <c r="A35" s="13">
        <v>42401</v>
      </c>
      <c r="B35" s="14" t="s">
        <v>20</v>
      </c>
      <c r="C35" s="14">
        <v>1008</v>
      </c>
      <c r="D35" s="14">
        <v>101</v>
      </c>
      <c r="E35" s="16">
        <v>3081</v>
      </c>
    </row>
    <row r="36" spans="1:5" x14ac:dyDescent="0.25">
      <c r="A36" s="13">
        <v>42401</v>
      </c>
      <c r="B36" s="14" t="s">
        <v>20</v>
      </c>
      <c r="C36" s="14">
        <v>1006</v>
      </c>
      <c r="D36" s="14">
        <v>159</v>
      </c>
      <c r="E36" s="16">
        <v>2158</v>
      </c>
    </row>
    <row r="37" spans="1:5" x14ac:dyDescent="0.25">
      <c r="A37" s="13">
        <v>42401</v>
      </c>
      <c r="B37" s="14" t="s">
        <v>20</v>
      </c>
      <c r="C37" s="14">
        <v>1010</v>
      </c>
      <c r="D37" s="14">
        <v>202</v>
      </c>
      <c r="E37" s="16">
        <v>3929</v>
      </c>
    </row>
    <row r="38" spans="1:5" x14ac:dyDescent="0.25">
      <c r="A38" s="13">
        <v>42401</v>
      </c>
      <c r="B38" s="14" t="s">
        <v>18</v>
      </c>
      <c r="C38" s="14">
        <v>1007</v>
      </c>
      <c r="D38" s="14">
        <v>117</v>
      </c>
      <c r="E38" s="16">
        <v>3846</v>
      </c>
    </row>
    <row r="39" spans="1:5" x14ac:dyDescent="0.25">
      <c r="A39" s="13">
        <v>42401</v>
      </c>
      <c r="B39" s="14" t="s">
        <v>18</v>
      </c>
      <c r="C39" s="14">
        <v>1004</v>
      </c>
      <c r="D39" s="14">
        <v>235</v>
      </c>
      <c r="E39" s="16">
        <v>2266</v>
      </c>
    </row>
    <row r="40" spans="1:5" x14ac:dyDescent="0.25">
      <c r="A40" s="13">
        <v>42401</v>
      </c>
      <c r="B40" s="14" t="s">
        <v>18</v>
      </c>
      <c r="C40" s="14">
        <v>1003</v>
      </c>
      <c r="D40" s="14">
        <v>133</v>
      </c>
      <c r="E40" s="16">
        <v>3001</v>
      </c>
    </row>
    <row r="41" spans="1:5" x14ac:dyDescent="0.25">
      <c r="A41" s="13">
        <v>42401</v>
      </c>
      <c r="B41" s="14" t="s">
        <v>18</v>
      </c>
      <c r="C41" s="14">
        <v>1001</v>
      </c>
      <c r="D41" s="14">
        <v>116</v>
      </c>
      <c r="E41" s="16">
        <v>2405</v>
      </c>
    </row>
    <row r="42" spans="1:5" x14ac:dyDescent="0.25">
      <c r="A42" s="13">
        <v>42401</v>
      </c>
      <c r="B42" s="14" t="s">
        <v>18</v>
      </c>
      <c r="C42" s="14">
        <v>1004</v>
      </c>
      <c r="D42" s="14">
        <v>219</v>
      </c>
      <c r="E42" s="16">
        <v>2735</v>
      </c>
    </row>
    <row r="43" spans="1:5" x14ac:dyDescent="0.25">
      <c r="A43" s="13">
        <v>42401</v>
      </c>
      <c r="B43" s="14" t="s">
        <v>18</v>
      </c>
      <c r="C43" s="14">
        <v>1000</v>
      </c>
      <c r="D43" s="14">
        <v>179</v>
      </c>
      <c r="E43" s="16">
        <v>3967</v>
      </c>
    </row>
    <row r="44" spans="1:5" x14ac:dyDescent="0.25">
      <c r="A44" s="13">
        <v>42401</v>
      </c>
      <c r="B44" s="14" t="s">
        <v>18</v>
      </c>
      <c r="C44" s="14">
        <v>1007</v>
      </c>
      <c r="D44" s="14">
        <v>126</v>
      </c>
      <c r="E44" s="16">
        <v>2952</v>
      </c>
    </row>
    <row r="45" spans="1:5" x14ac:dyDescent="0.25">
      <c r="A45" s="13">
        <v>42401</v>
      </c>
      <c r="B45" s="14" t="s">
        <v>18</v>
      </c>
      <c r="C45" s="14">
        <v>1008</v>
      </c>
      <c r="D45" s="14">
        <v>217</v>
      </c>
      <c r="E45" s="16">
        <v>3509</v>
      </c>
    </row>
    <row r="46" spans="1:5" x14ac:dyDescent="0.25">
      <c r="A46" s="13">
        <v>42401</v>
      </c>
      <c r="B46" s="14" t="s">
        <v>18</v>
      </c>
      <c r="C46" s="14">
        <v>1005</v>
      </c>
      <c r="D46" s="14">
        <v>164</v>
      </c>
      <c r="E46" s="16">
        <v>3318</v>
      </c>
    </row>
    <row r="47" spans="1:5" x14ac:dyDescent="0.25">
      <c r="A47" s="13">
        <v>42401</v>
      </c>
      <c r="B47" s="14" t="s">
        <v>18</v>
      </c>
      <c r="C47" s="14">
        <v>1002</v>
      </c>
      <c r="D47" s="14">
        <v>189</v>
      </c>
      <c r="E47" s="16">
        <v>2490</v>
      </c>
    </row>
    <row r="48" spans="1:5" x14ac:dyDescent="0.25">
      <c r="A48" s="13">
        <v>42401</v>
      </c>
      <c r="B48" s="14" t="s">
        <v>18</v>
      </c>
      <c r="C48" s="14">
        <v>1002</v>
      </c>
      <c r="D48" s="14">
        <v>160</v>
      </c>
      <c r="E48" s="16">
        <v>3529</v>
      </c>
    </row>
    <row r="49" spans="1:5" x14ac:dyDescent="0.25">
      <c r="A49" s="13">
        <v>42401</v>
      </c>
      <c r="B49" s="14" t="s">
        <v>18</v>
      </c>
      <c r="C49" s="14">
        <v>1003</v>
      </c>
      <c r="D49" s="14">
        <v>115</v>
      </c>
      <c r="E49" s="16">
        <v>2205</v>
      </c>
    </row>
    <row r="50" spans="1:5" x14ac:dyDescent="0.25">
      <c r="A50" s="13">
        <v>42401</v>
      </c>
      <c r="B50" s="14" t="s">
        <v>18</v>
      </c>
      <c r="C50" s="14">
        <v>1009</v>
      </c>
      <c r="D50" s="14">
        <v>217</v>
      </c>
      <c r="E50" s="16">
        <v>3262</v>
      </c>
    </row>
    <row r="51" spans="1:5" x14ac:dyDescent="0.25">
      <c r="A51" s="13">
        <v>42401</v>
      </c>
      <c r="B51" s="14" t="s">
        <v>18</v>
      </c>
      <c r="C51" s="14">
        <v>1009</v>
      </c>
      <c r="D51" s="14">
        <v>116</v>
      </c>
      <c r="E51" s="16">
        <v>3920</v>
      </c>
    </row>
    <row r="52" spans="1:5" x14ac:dyDescent="0.25">
      <c r="A52" s="13">
        <v>42401</v>
      </c>
      <c r="B52" s="14" t="s">
        <v>18</v>
      </c>
      <c r="C52" s="14">
        <v>1004</v>
      </c>
      <c r="D52" s="14">
        <v>147</v>
      </c>
      <c r="E52" s="16">
        <v>2969</v>
      </c>
    </row>
    <row r="53" spans="1:5" x14ac:dyDescent="0.25">
      <c r="A53" s="13">
        <v>42430</v>
      </c>
      <c r="B53" s="14" t="s">
        <v>18</v>
      </c>
      <c r="C53" s="14">
        <v>1001</v>
      </c>
      <c r="D53" s="14">
        <v>211</v>
      </c>
      <c r="E53" s="16">
        <v>3066</v>
      </c>
    </row>
    <row r="54" spans="1:5" x14ac:dyDescent="0.25">
      <c r="A54" s="13">
        <v>42430</v>
      </c>
      <c r="B54" s="14" t="s">
        <v>18</v>
      </c>
      <c r="C54" s="14">
        <v>1010</v>
      </c>
      <c r="D54" s="14">
        <v>122</v>
      </c>
      <c r="E54" s="16">
        <v>2060</v>
      </c>
    </row>
    <row r="55" spans="1:5" x14ac:dyDescent="0.25">
      <c r="A55" s="13">
        <v>42430</v>
      </c>
      <c r="B55" s="14" t="s">
        <v>18</v>
      </c>
      <c r="C55" s="14">
        <v>1010</v>
      </c>
      <c r="D55" s="14">
        <v>239</v>
      </c>
      <c r="E55" s="16">
        <v>3913</v>
      </c>
    </row>
    <row r="56" spans="1:5" x14ac:dyDescent="0.25">
      <c r="A56" s="13">
        <v>42430</v>
      </c>
      <c r="B56" s="14" t="s">
        <v>18</v>
      </c>
      <c r="C56" s="14">
        <v>1009</v>
      </c>
      <c r="D56" s="14">
        <v>173</v>
      </c>
      <c r="E56" s="16">
        <v>3908</v>
      </c>
    </row>
    <row r="57" spans="1:5" x14ac:dyDescent="0.25">
      <c r="A57" s="13">
        <v>42430</v>
      </c>
      <c r="B57" s="14" t="s">
        <v>18</v>
      </c>
      <c r="C57" s="14">
        <v>1002</v>
      </c>
      <c r="D57" s="14">
        <v>204</v>
      </c>
      <c r="E57" s="16">
        <v>2011</v>
      </c>
    </row>
    <row r="58" spans="1:5" x14ac:dyDescent="0.25">
      <c r="A58" s="13">
        <v>42430</v>
      </c>
      <c r="B58" s="14" t="s">
        <v>18</v>
      </c>
      <c r="C58" s="14">
        <v>1003</v>
      </c>
      <c r="D58" s="14">
        <v>250</v>
      </c>
      <c r="E58" s="16">
        <v>3965</v>
      </c>
    </row>
    <row r="59" spans="1:5" x14ac:dyDescent="0.25">
      <c r="A59" s="13">
        <v>42430</v>
      </c>
      <c r="B59" s="14" t="s">
        <v>18</v>
      </c>
      <c r="C59" s="14">
        <v>1008</v>
      </c>
      <c r="D59" s="14">
        <v>136</v>
      </c>
      <c r="E59" s="16">
        <v>3946</v>
      </c>
    </row>
    <row r="60" spans="1:5" x14ac:dyDescent="0.25">
      <c r="A60" s="13">
        <v>42430</v>
      </c>
      <c r="B60" s="14" t="s">
        <v>18</v>
      </c>
      <c r="C60" s="14">
        <v>1008</v>
      </c>
      <c r="D60" s="14">
        <v>191</v>
      </c>
      <c r="E60" s="16">
        <v>3367</v>
      </c>
    </row>
    <row r="61" spans="1:5" x14ac:dyDescent="0.25">
      <c r="A61" s="13">
        <v>42430</v>
      </c>
      <c r="B61" s="14" t="s">
        <v>18</v>
      </c>
      <c r="C61" s="14">
        <v>1001</v>
      </c>
      <c r="D61" s="14">
        <v>128</v>
      </c>
      <c r="E61" s="16">
        <v>2014</v>
      </c>
    </row>
    <row r="62" spans="1:5" x14ac:dyDescent="0.25">
      <c r="A62" s="13">
        <v>42430</v>
      </c>
      <c r="B62" s="14" t="s">
        <v>18</v>
      </c>
      <c r="C62" s="14">
        <v>1010</v>
      </c>
      <c r="D62" s="14">
        <v>194</v>
      </c>
      <c r="E62" s="16">
        <v>3608</v>
      </c>
    </row>
    <row r="63" spans="1:5" x14ac:dyDescent="0.25">
      <c r="A63" s="13">
        <v>42430</v>
      </c>
      <c r="B63" s="14" t="s">
        <v>18</v>
      </c>
      <c r="C63" s="14">
        <v>1005</v>
      </c>
      <c r="D63" s="14">
        <v>120</v>
      </c>
      <c r="E63" s="16">
        <v>3537</v>
      </c>
    </row>
    <row r="64" spans="1:5" x14ac:dyDescent="0.25">
      <c r="A64" s="13">
        <v>42430</v>
      </c>
      <c r="B64" s="14" t="s">
        <v>18</v>
      </c>
      <c r="C64" s="14">
        <v>1000</v>
      </c>
      <c r="D64" s="14">
        <v>222</v>
      </c>
      <c r="E64" s="16">
        <v>3280</v>
      </c>
    </row>
    <row r="65" spans="1:5" x14ac:dyDescent="0.25">
      <c r="A65" s="13">
        <v>42430</v>
      </c>
      <c r="B65" s="14" t="s">
        <v>18</v>
      </c>
      <c r="C65" s="14">
        <v>1008</v>
      </c>
      <c r="D65" s="14">
        <v>108</v>
      </c>
      <c r="E65" s="16">
        <v>3534</v>
      </c>
    </row>
    <row r="66" spans="1:5" x14ac:dyDescent="0.25">
      <c r="A66" s="13">
        <v>42430</v>
      </c>
      <c r="B66" s="14" t="s">
        <v>18</v>
      </c>
      <c r="C66" s="14">
        <v>1008</v>
      </c>
      <c r="D66" s="14">
        <v>197</v>
      </c>
      <c r="E66" s="16">
        <v>2351</v>
      </c>
    </row>
    <row r="67" spans="1:5" x14ac:dyDescent="0.25">
      <c r="A67" s="13">
        <v>42430</v>
      </c>
      <c r="B67" s="14" t="s">
        <v>18</v>
      </c>
      <c r="C67" s="14">
        <v>1004</v>
      </c>
      <c r="D67" s="14">
        <v>247</v>
      </c>
      <c r="E67" s="16">
        <v>2498</v>
      </c>
    </row>
    <row r="68" spans="1:5" x14ac:dyDescent="0.25">
      <c r="A68" s="13">
        <v>42430</v>
      </c>
      <c r="B68" s="14" t="s">
        <v>18</v>
      </c>
      <c r="C68" s="14">
        <v>1003</v>
      </c>
      <c r="D68" s="14">
        <v>218</v>
      </c>
      <c r="E68" s="16">
        <v>3719</v>
      </c>
    </row>
    <row r="69" spans="1:5" x14ac:dyDescent="0.25">
      <c r="A69" s="13">
        <v>42430</v>
      </c>
      <c r="B69" s="14" t="s">
        <v>18</v>
      </c>
      <c r="C69" s="14">
        <v>1008</v>
      </c>
      <c r="D69" s="14">
        <v>225</v>
      </c>
      <c r="E69" s="16">
        <v>3989</v>
      </c>
    </row>
    <row r="70" spans="1:5" x14ac:dyDescent="0.25">
      <c r="A70" s="13">
        <v>42430</v>
      </c>
      <c r="B70" s="14" t="s">
        <v>18</v>
      </c>
      <c r="C70" s="14">
        <v>1004</v>
      </c>
      <c r="D70" s="14">
        <v>219</v>
      </c>
      <c r="E70" s="16">
        <v>3340</v>
      </c>
    </row>
    <row r="71" spans="1:5" x14ac:dyDescent="0.25">
      <c r="A71" s="13">
        <v>42430</v>
      </c>
      <c r="B71" s="14" t="s">
        <v>18</v>
      </c>
      <c r="C71" s="14">
        <v>1002</v>
      </c>
      <c r="D71" s="14">
        <v>137</v>
      </c>
      <c r="E71" s="16">
        <v>2450</v>
      </c>
    </row>
    <row r="72" spans="1:5" x14ac:dyDescent="0.25">
      <c r="A72" s="13">
        <v>42430</v>
      </c>
      <c r="B72" s="14" t="s">
        <v>18</v>
      </c>
      <c r="C72" s="14">
        <v>1008</v>
      </c>
      <c r="D72" s="14">
        <v>245</v>
      </c>
      <c r="E72" s="16">
        <v>3174</v>
      </c>
    </row>
    <row r="73" spans="1:5" x14ac:dyDescent="0.25">
      <c r="A73" s="13">
        <v>42430</v>
      </c>
      <c r="B73" s="14" t="s">
        <v>19</v>
      </c>
      <c r="C73" s="14">
        <v>1008</v>
      </c>
      <c r="D73" s="14">
        <v>190</v>
      </c>
      <c r="E73" s="16">
        <v>3289</v>
      </c>
    </row>
    <row r="74" spans="1:5" x14ac:dyDescent="0.25">
      <c r="A74" s="13">
        <v>42430</v>
      </c>
      <c r="B74" s="14" t="s">
        <v>19</v>
      </c>
      <c r="C74" s="14">
        <v>1006</v>
      </c>
      <c r="D74" s="14">
        <v>165</v>
      </c>
      <c r="E74" s="16">
        <v>3752</v>
      </c>
    </row>
    <row r="75" spans="1:5" x14ac:dyDescent="0.25">
      <c r="A75" s="13">
        <v>42430</v>
      </c>
      <c r="B75" s="14" t="s">
        <v>19</v>
      </c>
      <c r="C75" s="14">
        <v>1004</v>
      </c>
      <c r="D75" s="14">
        <v>231</v>
      </c>
      <c r="E75" s="16">
        <v>2201</v>
      </c>
    </row>
    <row r="76" spans="1:5" x14ac:dyDescent="0.25">
      <c r="A76" s="13">
        <v>42430</v>
      </c>
      <c r="B76" s="14" t="s">
        <v>19</v>
      </c>
      <c r="C76" s="14">
        <v>1008</v>
      </c>
      <c r="D76" s="14">
        <v>180</v>
      </c>
      <c r="E76" s="16">
        <v>3450</v>
      </c>
    </row>
    <row r="77" spans="1:5" x14ac:dyDescent="0.25">
      <c r="A77" s="13">
        <v>42430</v>
      </c>
      <c r="B77" s="14" t="s">
        <v>19</v>
      </c>
      <c r="C77" s="14">
        <v>1006</v>
      </c>
      <c r="D77" s="14">
        <v>190</v>
      </c>
      <c r="E77" s="16">
        <v>3113</v>
      </c>
    </row>
    <row r="78" spans="1:5" x14ac:dyDescent="0.25">
      <c r="A78" s="13">
        <v>42430</v>
      </c>
      <c r="B78" s="14" t="s">
        <v>19</v>
      </c>
      <c r="C78" s="14">
        <v>1009</v>
      </c>
      <c r="D78" s="14">
        <v>241</v>
      </c>
      <c r="E78" s="16">
        <v>2224</v>
      </c>
    </row>
    <row r="79" spans="1:5" x14ac:dyDescent="0.25">
      <c r="A79" s="13">
        <v>42430</v>
      </c>
      <c r="B79" s="14" t="s">
        <v>19</v>
      </c>
      <c r="C79" s="14">
        <v>1007</v>
      </c>
      <c r="D79" s="14">
        <v>181</v>
      </c>
      <c r="E79" s="16">
        <v>2880</v>
      </c>
    </row>
    <row r="80" spans="1:5" x14ac:dyDescent="0.25">
      <c r="A80" s="13">
        <v>42430</v>
      </c>
      <c r="B80" s="14" t="s">
        <v>19</v>
      </c>
      <c r="C80" s="14">
        <v>1008</v>
      </c>
      <c r="D80" s="14">
        <v>229</v>
      </c>
      <c r="E80" s="16">
        <v>3657</v>
      </c>
    </row>
    <row r="81" spans="1:5" x14ac:dyDescent="0.25">
      <c r="A81" s="13">
        <v>42430</v>
      </c>
      <c r="B81" s="14" t="s">
        <v>19</v>
      </c>
      <c r="C81" s="14">
        <v>1000</v>
      </c>
      <c r="D81" s="14">
        <v>134</v>
      </c>
      <c r="E81" s="16">
        <v>3633</v>
      </c>
    </row>
    <row r="82" spans="1:5" x14ac:dyDescent="0.25">
      <c r="A82" s="13">
        <v>42430</v>
      </c>
      <c r="B82" s="14" t="s">
        <v>19</v>
      </c>
      <c r="C82" s="14">
        <v>1007</v>
      </c>
      <c r="D82" s="14">
        <v>188</v>
      </c>
      <c r="E82" s="16">
        <v>3046</v>
      </c>
    </row>
    <row r="83" spans="1:5" x14ac:dyDescent="0.25">
      <c r="A83" s="13">
        <v>42461</v>
      </c>
      <c r="B83" s="14" t="s">
        <v>19</v>
      </c>
      <c r="C83" s="14">
        <v>1007</v>
      </c>
      <c r="D83" s="14">
        <v>148</v>
      </c>
      <c r="E83" s="16">
        <v>3429</v>
      </c>
    </row>
    <row r="84" spans="1:5" x14ac:dyDescent="0.25">
      <c r="A84" s="13">
        <v>42461</v>
      </c>
      <c r="B84" s="14" t="s">
        <v>19</v>
      </c>
      <c r="C84" s="14">
        <v>1004</v>
      </c>
      <c r="D84" s="14">
        <v>209</v>
      </c>
      <c r="E84" s="16">
        <v>2566</v>
      </c>
    </row>
    <row r="85" spans="1:5" x14ac:dyDescent="0.25">
      <c r="A85" s="13">
        <v>42461</v>
      </c>
      <c r="B85" s="14" t="s">
        <v>19</v>
      </c>
      <c r="C85" s="14">
        <v>1001</v>
      </c>
      <c r="D85" s="14">
        <v>206</v>
      </c>
      <c r="E85" s="16">
        <v>2431</v>
      </c>
    </row>
    <row r="86" spans="1:5" x14ac:dyDescent="0.25">
      <c r="A86" s="13">
        <v>42461</v>
      </c>
      <c r="B86" s="14" t="s">
        <v>19</v>
      </c>
      <c r="C86" s="14">
        <v>1009</v>
      </c>
      <c r="D86" s="14">
        <v>233</v>
      </c>
      <c r="E86" s="16">
        <v>2444</v>
      </c>
    </row>
    <row r="87" spans="1:5" x14ac:dyDescent="0.25">
      <c r="A87" s="13">
        <v>42461</v>
      </c>
      <c r="B87" s="14" t="s">
        <v>19</v>
      </c>
      <c r="C87" s="14">
        <v>1006</v>
      </c>
      <c r="D87" s="14">
        <v>203</v>
      </c>
      <c r="E87" s="16">
        <v>2306</v>
      </c>
    </row>
    <row r="88" spans="1:5" x14ac:dyDescent="0.25">
      <c r="A88" s="13">
        <v>42461</v>
      </c>
      <c r="B88" s="14" t="s">
        <v>19</v>
      </c>
      <c r="C88" s="14">
        <v>1010</v>
      </c>
      <c r="D88" s="14">
        <v>146</v>
      </c>
      <c r="E88" s="16">
        <v>3930</v>
      </c>
    </row>
    <row r="89" spans="1:5" x14ac:dyDescent="0.25">
      <c r="A89" s="13">
        <v>42461</v>
      </c>
      <c r="B89" s="14" t="s">
        <v>19</v>
      </c>
      <c r="C89" s="14">
        <v>1007</v>
      </c>
      <c r="D89" s="14">
        <v>114</v>
      </c>
      <c r="E89" s="16">
        <v>3204</v>
      </c>
    </row>
    <row r="90" spans="1:5" x14ac:dyDescent="0.25">
      <c r="A90" s="13">
        <v>42461</v>
      </c>
      <c r="B90" s="14" t="s">
        <v>19</v>
      </c>
      <c r="C90" s="14">
        <v>1010</v>
      </c>
      <c r="D90" s="14">
        <v>108</v>
      </c>
      <c r="E90" s="16">
        <v>2026</v>
      </c>
    </row>
    <row r="91" spans="1:5" x14ac:dyDescent="0.25">
      <c r="A91" s="13">
        <v>42461</v>
      </c>
      <c r="B91" s="14" t="s">
        <v>19</v>
      </c>
      <c r="C91" s="14">
        <v>1009</v>
      </c>
      <c r="D91" s="14">
        <v>133</v>
      </c>
      <c r="E91" s="16">
        <v>3858</v>
      </c>
    </row>
    <row r="92" spans="1:5" x14ac:dyDescent="0.25">
      <c r="A92" s="13">
        <v>42461</v>
      </c>
      <c r="B92" s="14" t="s">
        <v>19</v>
      </c>
      <c r="C92" s="14">
        <v>1005</v>
      </c>
      <c r="D92" s="14">
        <v>154</v>
      </c>
      <c r="E92" s="16">
        <v>2429</v>
      </c>
    </row>
    <row r="93" spans="1:5" x14ac:dyDescent="0.25">
      <c r="A93" s="13">
        <v>42461</v>
      </c>
      <c r="B93" s="14" t="s">
        <v>19</v>
      </c>
      <c r="C93" s="14">
        <v>1001</v>
      </c>
      <c r="D93" s="14">
        <v>163</v>
      </c>
      <c r="E93" s="16">
        <v>3999</v>
      </c>
    </row>
    <row r="94" spans="1:5" x14ac:dyDescent="0.25">
      <c r="A94" s="13">
        <v>42461</v>
      </c>
      <c r="B94" s="14" t="s">
        <v>19</v>
      </c>
      <c r="C94" s="14">
        <v>1001</v>
      </c>
      <c r="D94" s="14">
        <v>146</v>
      </c>
      <c r="E94" s="16">
        <v>3779</v>
      </c>
    </row>
    <row r="95" spans="1:5" x14ac:dyDescent="0.25">
      <c r="A95" s="13">
        <v>42461</v>
      </c>
      <c r="B95" s="14" t="s">
        <v>19</v>
      </c>
      <c r="C95" s="14">
        <v>1004</v>
      </c>
      <c r="D95" s="14">
        <v>224</v>
      </c>
      <c r="E95" s="16">
        <v>2273</v>
      </c>
    </row>
    <row r="96" spans="1:5" x14ac:dyDescent="0.25">
      <c r="A96" s="13">
        <v>42461</v>
      </c>
      <c r="B96" s="14" t="s">
        <v>19</v>
      </c>
      <c r="C96" s="14">
        <v>1004</v>
      </c>
      <c r="D96" s="14">
        <v>248</v>
      </c>
      <c r="E96" s="16">
        <v>3374</v>
      </c>
    </row>
    <row r="97" spans="1:5" x14ac:dyDescent="0.25">
      <c r="A97" s="13">
        <v>42461</v>
      </c>
      <c r="B97" s="14" t="s">
        <v>19</v>
      </c>
      <c r="C97" s="14">
        <v>1006</v>
      </c>
      <c r="D97" s="14">
        <v>137</v>
      </c>
      <c r="E97" s="16">
        <v>3593</v>
      </c>
    </row>
    <row r="98" spans="1:5" x14ac:dyDescent="0.25">
      <c r="A98" s="13">
        <v>42461</v>
      </c>
      <c r="B98" s="14" t="s">
        <v>19</v>
      </c>
      <c r="C98" s="14">
        <v>1004</v>
      </c>
      <c r="D98" s="14">
        <v>201</v>
      </c>
      <c r="E98" s="16">
        <v>3201</v>
      </c>
    </row>
    <row r="99" spans="1:5" x14ac:dyDescent="0.25">
      <c r="A99" s="13">
        <v>42461</v>
      </c>
      <c r="B99" s="14" t="s">
        <v>19</v>
      </c>
      <c r="C99" s="14">
        <v>1006</v>
      </c>
      <c r="D99" s="14">
        <v>133</v>
      </c>
      <c r="E99" s="16">
        <v>3217</v>
      </c>
    </row>
    <row r="100" spans="1:5" x14ac:dyDescent="0.25">
      <c r="A100" s="13">
        <v>42461</v>
      </c>
      <c r="B100" s="14" t="s">
        <v>19</v>
      </c>
      <c r="C100" s="14">
        <v>1004</v>
      </c>
      <c r="D100" s="14">
        <v>235</v>
      </c>
      <c r="E100" s="16">
        <v>2209</v>
      </c>
    </row>
    <row r="101" spans="1:5" x14ac:dyDescent="0.25">
      <c r="A101" s="13">
        <v>42461</v>
      </c>
      <c r="B101" s="14" t="s">
        <v>19</v>
      </c>
      <c r="C101" s="14">
        <v>1002</v>
      </c>
      <c r="D101" s="14">
        <v>228</v>
      </c>
      <c r="E101" s="16">
        <v>3437</v>
      </c>
    </row>
    <row r="102" spans="1:5" x14ac:dyDescent="0.25">
      <c r="A102" s="13">
        <v>42461</v>
      </c>
      <c r="B102" s="14" t="s">
        <v>19</v>
      </c>
      <c r="C102" s="14">
        <v>1007</v>
      </c>
      <c r="D102" s="14">
        <v>210</v>
      </c>
      <c r="E102" s="16">
        <v>2546</v>
      </c>
    </row>
    <row r="103" spans="1:5" x14ac:dyDescent="0.25">
      <c r="A103" s="13">
        <v>42461</v>
      </c>
      <c r="B103" s="14" t="s">
        <v>19</v>
      </c>
      <c r="C103" s="14">
        <v>1008</v>
      </c>
      <c r="D103" s="14">
        <v>190</v>
      </c>
      <c r="E103" s="16">
        <v>3415</v>
      </c>
    </row>
    <row r="104" spans="1:5" x14ac:dyDescent="0.25">
      <c r="A104" s="13">
        <v>42461</v>
      </c>
      <c r="B104" s="14" t="s">
        <v>19</v>
      </c>
      <c r="C104" s="14">
        <v>1009</v>
      </c>
      <c r="D104" s="14">
        <v>222</v>
      </c>
      <c r="E104" s="16">
        <v>3214</v>
      </c>
    </row>
    <row r="105" spans="1:5" x14ac:dyDescent="0.25">
      <c r="A105" s="13">
        <v>42461</v>
      </c>
      <c r="B105" s="14" t="s">
        <v>19</v>
      </c>
      <c r="C105" s="14">
        <v>1003</v>
      </c>
      <c r="D105" s="14">
        <v>134</v>
      </c>
      <c r="E105" s="16">
        <v>3832</v>
      </c>
    </row>
    <row r="106" spans="1:5" x14ac:dyDescent="0.25">
      <c r="A106" s="13">
        <v>42461</v>
      </c>
      <c r="B106" s="14" t="s">
        <v>19</v>
      </c>
      <c r="C106" s="14">
        <v>1000</v>
      </c>
      <c r="D106" s="14">
        <v>193</v>
      </c>
      <c r="E106" s="16">
        <v>3781</v>
      </c>
    </row>
    <row r="107" spans="1:5" x14ac:dyDescent="0.25">
      <c r="A107" s="13">
        <v>42461</v>
      </c>
      <c r="B107" s="14" t="s">
        <v>19</v>
      </c>
      <c r="C107" s="14">
        <v>1002</v>
      </c>
      <c r="D107" s="14">
        <v>136</v>
      </c>
      <c r="E107" s="16">
        <v>3277</v>
      </c>
    </row>
    <row r="108" spans="1:5" x14ac:dyDescent="0.25">
      <c r="A108" s="13">
        <v>42461</v>
      </c>
      <c r="B108" s="14" t="s">
        <v>19</v>
      </c>
      <c r="C108" s="14">
        <v>1001</v>
      </c>
      <c r="D108" s="14">
        <v>101</v>
      </c>
      <c r="E108" s="16">
        <v>2445</v>
      </c>
    </row>
  </sheetData>
  <mergeCells count="3">
    <mergeCell ref="I3:I4"/>
    <mergeCell ref="J3:J4"/>
    <mergeCell ref="K3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2:I17"/>
  <sheetViews>
    <sheetView zoomScale="130" zoomScaleNormal="130" workbookViewId="0">
      <selection activeCell="D14" sqref="D14 D15 D16 D17"/>
    </sheetView>
  </sheetViews>
  <sheetFormatPr defaultRowHeight="15" x14ac:dyDescent="0.25"/>
  <cols>
    <col min="2" max="2" width="9.140625" style="14"/>
    <col min="3" max="7" width="16" style="14" customWidth="1"/>
    <col min="8" max="8" width="15.7109375" style="14" bestFit="1" customWidth="1"/>
    <col min="9" max="9" width="17.42578125" style="14" bestFit="1" customWidth="1"/>
  </cols>
  <sheetData>
    <row r="2" spans="2:9" ht="21" customHeight="1" x14ac:dyDescent="0.25">
      <c r="B2" s="19" t="s">
        <v>23</v>
      </c>
      <c r="C2" s="19" t="s">
        <v>30</v>
      </c>
      <c r="D2" s="19" t="s">
        <v>31</v>
      </c>
      <c r="E2" s="19" t="s">
        <v>32</v>
      </c>
      <c r="F2" s="19" t="s">
        <v>33</v>
      </c>
      <c r="G2" s="19" t="s">
        <v>34</v>
      </c>
      <c r="H2" s="19" t="s">
        <v>35</v>
      </c>
      <c r="I2" s="19" t="s">
        <v>36</v>
      </c>
    </row>
    <row r="3" spans="2:9" x14ac:dyDescent="0.25">
      <c r="B3" s="20" t="s">
        <v>24</v>
      </c>
      <c r="C3" s="23">
        <v>150233.23000000001</v>
      </c>
      <c r="D3" s="23">
        <f>C3*$D$14+C3</f>
        <v>158285.73112800001</v>
      </c>
      <c r="E3" s="23">
        <f>D3*$D$14+D3</f>
        <v>166769.84631646081</v>
      </c>
      <c r="F3" s="23">
        <f t="shared" ref="F3:H3" si="0">E3*$D$14+E3</f>
        <v>175708.71007902312</v>
      </c>
      <c r="G3" s="23">
        <f t="shared" si="0"/>
        <v>185126.69693925875</v>
      </c>
      <c r="H3" s="23">
        <f t="shared" si="0"/>
        <v>195049.48789520303</v>
      </c>
      <c r="I3" s="21">
        <f>SUM(C3:H3)</f>
        <v>1031173.7023579457</v>
      </c>
    </row>
    <row r="4" spans="2:9" x14ac:dyDescent="0.25">
      <c r="B4" s="20" t="s">
        <v>25</v>
      </c>
      <c r="C4" s="21">
        <v>152333.56</v>
      </c>
      <c r="D4" s="23">
        <f>C4*$D$15+C4</f>
        <v>157756.63473600001</v>
      </c>
      <c r="E4" s="23">
        <f t="shared" ref="E4:H4" si="1">D4*$D$15+D4</f>
        <v>163372.77093260162</v>
      </c>
      <c r="F4" s="23">
        <f t="shared" si="1"/>
        <v>169188.84157780223</v>
      </c>
      <c r="G4" s="23">
        <f t="shared" si="1"/>
        <v>175211.96433797199</v>
      </c>
      <c r="H4" s="23">
        <f t="shared" si="1"/>
        <v>181449.5102684038</v>
      </c>
      <c r="I4" s="21">
        <f t="shared" ref="I4:I6" si="2">SUM(C4:H4)</f>
        <v>999313.28185277968</v>
      </c>
    </row>
    <row r="5" spans="2:9" x14ac:dyDescent="0.25">
      <c r="B5" s="20" t="s">
        <v>26</v>
      </c>
      <c r="C5" s="21">
        <v>162460.29</v>
      </c>
      <c r="D5" s="23">
        <f>C5*$D$16+C5</f>
        <v>169900.97128200001</v>
      </c>
      <c r="E5" s="23">
        <f t="shared" ref="E5:H5" si="3">D5*$D$16+D5</f>
        <v>177682.43576671561</v>
      </c>
      <c r="F5" s="23">
        <f t="shared" si="3"/>
        <v>185820.2913248312</v>
      </c>
      <c r="G5" s="23">
        <f t="shared" si="3"/>
        <v>194330.86066750847</v>
      </c>
      <c r="H5" s="23">
        <f t="shared" si="3"/>
        <v>203231.21408608038</v>
      </c>
      <c r="I5" s="21">
        <f t="shared" si="2"/>
        <v>1093426.0631271356</v>
      </c>
    </row>
    <row r="6" spans="2:9" x14ac:dyDescent="0.25">
      <c r="B6" s="20" t="s">
        <v>28</v>
      </c>
      <c r="C6" s="21">
        <v>134580.69</v>
      </c>
      <c r="D6" s="23">
        <f>C6*$D$17+C6</f>
        <v>138470.071941</v>
      </c>
      <c r="E6" s="23">
        <f t="shared" ref="E6:H6" si="4">D6*$D$17+D6</f>
        <v>142471.8570200949</v>
      </c>
      <c r="F6" s="23">
        <f t="shared" si="4"/>
        <v>146589.29368797565</v>
      </c>
      <c r="G6" s="23">
        <f t="shared" si="4"/>
        <v>150825.72427555814</v>
      </c>
      <c r="H6" s="23">
        <f t="shared" si="4"/>
        <v>155184.58770712177</v>
      </c>
      <c r="I6" s="21">
        <f t="shared" si="2"/>
        <v>868122.22463175037</v>
      </c>
    </row>
    <row r="7" spans="2:9" x14ac:dyDescent="0.25">
      <c r="B7" s="19" t="s">
        <v>8</v>
      </c>
      <c r="C7" s="22">
        <f>SUM(C3:C6)</f>
        <v>599607.77</v>
      </c>
      <c r="D7" s="22">
        <f t="shared" ref="D7:H7" si="5">SUM(D3:D6)</f>
        <v>624413.40908700007</v>
      </c>
      <c r="E7" s="22">
        <f t="shared" si="5"/>
        <v>650296.91003587295</v>
      </c>
      <c r="F7" s="22">
        <f t="shared" si="5"/>
        <v>677307.13666963216</v>
      </c>
      <c r="G7" s="22">
        <f t="shared" si="5"/>
        <v>705495.2462202973</v>
      </c>
      <c r="H7" s="22">
        <f t="shared" si="5"/>
        <v>734914.79995680891</v>
      </c>
      <c r="I7" s="22">
        <f>SUM(I3:I6)</f>
        <v>3992035.2719696113</v>
      </c>
    </row>
    <row r="12" spans="2:9" ht="21" customHeight="1" x14ac:dyDescent="0.25">
      <c r="B12" s="42" t="s">
        <v>29</v>
      </c>
      <c r="C12" s="43"/>
      <c r="D12" s="47"/>
      <c r="E12" s="46"/>
      <c r="F12" s="18"/>
      <c r="G12" s="18"/>
      <c r="H12" s="18"/>
      <c r="I12"/>
    </row>
    <row r="13" spans="2:9" x14ac:dyDescent="0.25">
      <c r="B13" s="45" t="s">
        <v>40</v>
      </c>
      <c r="C13" s="45"/>
      <c r="D13" s="25" t="s">
        <v>41</v>
      </c>
      <c r="E13" s="26"/>
    </row>
    <row r="14" spans="2:9" x14ac:dyDescent="0.25">
      <c r="B14" s="44" t="s">
        <v>37</v>
      </c>
      <c r="C14" s="44"/>
      <c r="D14" s="24">
        <v>5.3600000000000002E-2</v>
      </c>
      <c r="E14" s="26"/>
    </row>
    <row r="15" spans="2:9" x14ac:dyDescent="0.25">
      <c r="B15" s="44" t="s">
        <v>38</v>
      </c>
      <c r="C15" s="44"/>
      <c r="D15" s="24">
        <v>3.56E-2</v>
      </c>
      <c r="E15" s="26"/>
    </row>
    <row r="16" spans="2:9" x14ac:dyDescent="0.25">
      <c r="B16" s="44" t="s">
        <v>39</v>
      </c>
      <c r="C16" s="44"/>
      <c r="D16" s="24">
        <v>4.58E-2</v>
      </c>
      <c r="E16" s="26"/>
    </row>
    <row r="17" spans="2:4" x14ac:dyDescent="0.25">
      <c r="B17" s="44" t="s">
        <v>27</v>
      </c>
      <c r="C17" s="44"/>
      <c r="D17" s="24">
        <v>2.8899999999999999E-2</v>
      </c>
    </row>
  </sheetData>
  <scenarios current="2" show="2">
    <scenario name="Melhor cenário" locked="1" count="4" user="Alessandro Portugal" comment="Criado por Alessandro Portugal em 18/06/2020">
      <inputCells r="D14" val="0,07" numFmtId="10"/>
      <inputCells r="D15" val="0,046" numFmtId="10"/>
      <inputCells r="D16" val="0,06" numFmtId="10"/>
      <inputCells r="D17" val="0,038" numFmtId="10"/>
    </scenario>
    <scenario name="Pior cenário" locked="1" count="4" user="Alessandro Portugal" comment="Criado por Alessandro Portugal em 18/06/2020">
      <inputCells r="D14" val="0,038" numFmtId="10"/>
      <inputCells r="D15" val="0,025" numFmtId="10"/>
      <inputCells r="D16" val="0,032" numFmtId="10"/>
      <inputCells r="D17" val="0,02" numFmtId="10"/>
    </scenario>
    <scenario name="Cenário realista" locked="1" count="4" user="Alessandro Portugal" comment="Criado por Alessandro Portugal em 18/06/2020">
      <inputCells r="D14" val="0,0536" numFmtId="10"/>
      <inputCells r="D15" val="0,0356" numFmtId="10"/>
      <inputCells r="D16" val="0,0458" numFmtId="10"/>
      <inputCells r="D17" val="0,0289" numFmtId="10"/>
    </scenario>
  </scenarios>
  <mergeCells count="6">
    <mergeCell ref="B12:D12"/>
    <mergeCell ref="B16:C16"/>
    <mergeCell ref="B17:C17"/>
    <mergeCell ref="B13:C13"/>
    <mergeCell ref="B14:C14"/>
    <mergeCell ref="B15:C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L33"/>
  <sheetViews>
    <sheetView workbookViewId="0">
      <selection activeCell="J26" sqref="J26"/>
    </sheetView>
  </sheetViews>
  <sheetFormatPr defaultRowHeight="15" x14ac:dyDescent="0.25"/>
  <cols>
    <col min="2" max="2" width="7.5703125" customWidth="1"/>
    <col min="8" max="8" width="8.28515625" bestFit="1" customWidth="1"/>
  </cols>
  <sheetData>
    <row r="1" spans="1:12" x14ac:dyDescent="0.25">
      <c r="A1" s="27">
        <v>1520</v>
      </c>
      <c r="B1" s="27" t="s">
        <v>42</v>
      </c>
      <c r="C1" s="27" t="s">
        <v>43</v>
      </c>
      <c r="D1" s="27" t="s">
        <v>44</v>
      </c>
      <c r="E1" s="27" t="s">
        <v>45</v>
      </c>
      <c r="F1" s="27">
        <v>102</v>
      </c>
      <c r="G1" s="27" t="s">
        <v>46</v>
      </c>
      <c r="H1" s="28">
        <v>42401</v>
      </c>
      <c r="I1" s="34">
        <v>93</v>
      </c>
    </row>
    <row r="2" spans="1:12" x14ac:dyDescent="0.25">
      <c r="A2" s="29">
        <v>1526</v>
      </c>
      <c r="B2" s="30" t="s">
        <v>47</v>
      </c>
      <c r="C2" s="30" t="s">
        <v>48</v>
      </c>
      <c r="D2" s="29" t="s">
        <v>44</v>
      </c>
      <c r="E2" s="29" t="s">
        <v>45</v>
      </c>
      <c r="F2" s="30">
        <v>102</v>
      </c>
      <c r="G2" s="29" t="s">
        <v>46</v>
      </c>
      <c r="H2" s="31">
        <v>42401</v>
      </c>
      <c r="I2" s="34">
        <v>99</v>
      </c>
    </row>
    <row r="3" spans="1:12" x14ac:dyDescent="0.25">
      <c r="A3" s="27">
        <v>1519</v>
      </c>
      <c r="B3" s="32" t="s">
        <v>49</v>
      </c>
      <c r="C3" s="32" t="s">
        <v>50</v>
      </c>
      <c r="D3" s="27" t="s">
        <v>44</v>
      </c>
      <c r="E3" s="27" t="s">
        <v>45</v>
      </c>
      <c r="F3" s="27">
        <v>102</v>
      </c>
      <c r="G3" s="27" t="s">
        <v>46</v>
      </c>
      <c r="H3" s="28">
        <v>42401</v>
      </c>
      <c r="I3" s="34">
        <v>91</v>
      </c>
    </row>
    <row r="4" spans="1:12" x14ac:dyDescent="0.25">
      <c r="A4" s="29">
        <v>1525</v>
      </c>
      <c r="B4" s="30" t="s">
        <v>51</v>
      </c>
      <c r="C4" s="30" t="s">
        <v>52</v>
      </c>
      <c r="D4" s="29" t="s">
        <v>44</v>
      </c>
      <c r="E4" s="29" t="s">
        <v>45</v>
      </c>
      <c r="F4" s="29">
        <v>102</v>
      </c>
      <c r="G4" s="29" t="s">
        <v>46</v>
      </c>
      <c r="H4" s="31">
        <v>42401</v>
      </c>
      <c r="I4" s="34">
        <v>99</v>
      </c>
    </row>
    <row r="5" spans="1:12" ht="25.5" x14ac:dyDescent="0.25">
      <c r="A5" s="27">
        <v>1513</v>
      </c>
      <c r="B5" s="32" t="s">
        <v>2</v>
      </c>
      <c r="C5" s="32" t="s">
        <v>53</v>
      </c>
      <c r="D5" s="27" t="s">
        <v>44</v>
      </c>
      <c r="E5" s="27" t="s">
        <v>45</v>
      </c>
      <c r="F5" s="32">
        <v>102</v>
      </c>
      <c r="G5" s="27" t="s">
        <v>46</v>
      </c>
      <c r="H5" s="28">
        <v>42401</v>
      </c>
      <c r="I5" s="34">
        <v>91</v>
      </c>
    </row>
    <row r="6" spans="1:12" x14ac:dyDescent="0.25">
      <c r="A6" s="29">
        <v>1521</v>
      </c>
      <c r="B6" s="30" t="s">
        <v>54</v>
      </c>
      <c r="C6" s="30" t="s">
        <v>55</v>
      </c>
      <c r="D6" s="29" t="s">
        <v>44</v>
      </c>
      <c r="E6" s="29" t="s">
        <v>45</v>
      </c>
      <c r="F6" s="29">
        <v>102</v>
      </c>
      <c r="G6" s="29" t="s">
        <v>46</v>
      </c>
      <c r="H6" s="31">
        <v>42401</v>
      </c>
      <c r="I6" s="34">
        <v>97</v>
      </c>
    </row>
    <row r="7" spans="1:12" x14ac:dyDescent="0.25">
      <c r="A7" s="27">
        <v>1512</v>
      </c>
      <c r="B7" s="32" t="s">
        <v>56</v>
      </c>
      <c r="C7" s="32" t="s">
        <v>57</v>
      </c>
      <c r="D7" s="27" t="s">
        <v>44</v>
      </c>
      <c r="E7" s="27" t="s">
        <v>45</v>
      </c>
      <c r="F7" s="32">
        <v>102</v>
      </c>
      <c r="G7" s="27" t="s">
        <v>46</v>
      </c>
      <c r="H7" s="28">
        <v>42401</v>
      </c>
      <c r="I7" s="34">
        <v>97</v>
      </c>
    </row>
    <row r="8" spans="1:12" ht="25.5" x14ac:dyDescent="0.25">
      <c r="A8" s="29">
        <v>1514</v>
      </c>
      <c r="B8" s="30" t="s">
        <v>58</v>
      </c>
      <c r="C8" s="30" t="s">
        <v>59</v>
      </c>
      <c r="D8" s="29" t="s">
        <v>44</v>
      </c>
      <c r="E8" s="29" t="s">
        <v>45</v>
      </c>
      <c r="F8" s="29">
        <v>102</v>
      </c>
      <c r="G8" s="29" t="s">
        <v>46</v>
      </c>
      <c r="H8" s="31">
        <v>42401</v>
      </c>
      <c r="I8" s="34">
        <v>91</v>
      </c>
    </row>
    <row r="9" spans="1:12" ht="25.5" x14ac:dyDescent="0.25">
      <c r="A9" s="27">
        <v>1524</v>
      </c>
      <c r="B9" s="32" t="s">
        <v>60</v>
      </c>
      <c r="C9" s="32" t="s">
        <v>61</v>
      </c>
      <c r="D9" s="27" t="s">
        <v>44</v>
      </c>
      <c r="E9" s="27" t="s">
        <v>45</v>
      </c>
      <c r="F9" s="32">
        <v>102</v>
      </c>
      <c r="G9" s="27" t="s">
        <v>46</v>
      </c>
      <c r="H9" s="28">
        <v>42401</v>
      </c>
      <c r="I9" s="34">
        <v>98</v>
      </c>
      <c r="L9" s="33"/>
    </row>
    <row r="10" spans="1:12" ht="25.5" x14ac:dyDescent="0.25">
      <c r="A10" s="29">
        <v>1523</v>
      </c>
      <c r="B10" s="30" t="s">
        <v>62</v>
      </c>
      <c r="C10" s="30" t="s">
        <v>63</v>
      </c>
      <c r="D10" s="29" t="s">
        <v>44</v>
      </c>
      <c r="E10" s="29" t="s">
        <v>45</v>
      </c>
      <c r="F10" s="29">
        <v>102</v>
      </c>
      <c r="G10" s="29" t="s">
        <v>46</v>
      </c>
      <c r="H10" s="31">
        <v>42401</v>
      </c>
      <c r="I10" s="34">
        <v>97</v>
      </c>
    </row>
    <row r="11" spans="1:12" x14ac:dyDescent="0.25">
      <c r="A11" s="27">
        <v>1527</v>
      </c>
      <c r="B11" s="32" t="s">
        <v>64</v>
      </c>
      <c r="C11" s="32" t="s">
        <v>65</v>
      </c>
      <c r="D11" s="27" t="s">
        <v>44</v>
      </c>
      <c r="E11" s="27" t="s">
        <v>45</v>
      </c>
      <c r="F11" s="32">
        <v>102</v>
      </c>
      <c r="G11" s="27" t="s">
        <v>46</v>
      </c>
      <c r="H11" s="28">
        <v>42401</v>
      </c>
      <c r="I11" s="34">
        <v>94</v>
      </c>
    </row>
    <row r="12" spans="1:12" x14ac:dyDescent="0.25">
      <c r="A12" s="29">
        <v>1518</v>
      </c>
      <c r="B12" s="30" t="s">
        <v>66</v>
      </c>
      <c r="C12" s="30" t="s">
        <v>67</v>
      </c>
      <c r="D12" s="29" t="s">
        <v>44</v>
      </c>
      <c r="E12" s="29" t="s">
        <v>45</v>
      </c>
      <c r="F12" s="29">
        <v>102</v>
      </c>
      <c r="G12" s="29" t="s">
        <v>46</v>
      </c>
      <c r="H12" s="31">
        <v>42401</v>
      </c>
      <c r="I12" s="34">
        <v>93</v>
      </c>
    </row>
    <row r="13" spans="1:12" x14ac:dyDescent="0.25">
      <c r="A13" s="27">
        <v>1508</v>
      </c>
      <c r="B13" s="32" t="s">
        <v>68</v>
      </c>
      <c r="C13" s="32" t="s">
        <v>69</v>
      </c>
      <c r="D13" s="27" t="s">
        <v>44</v>
      </c>
      <c r="E13" s="27" t="s">
        <v>45</v>
      </c>
      <c r="F13" s="32">
        <v>102</v>
      </c>
      <c r="G13" s="27" t="s">
        <v>46</v>
      </c>
      <c r="H13" s="28">
        <v>42401</v>
      </c>
      <c r="I13" s="34">
        <v>96</v>
      </c>
    </row>
    <row r="14" spans="1:12" x14ac:dyDescent="0.25">
      <c r="A14" s="29">
        <v>1502</v>
      </c>
      <c r="B14" s="30" t="s">
        <v>70</v>
      </c>
      <c r="C14" s="30" t="s">
        <v>71</v>
      </c>
      <c r="D14" s="29" t="s">
        <v>44</v>
      </c>
      <c r="E14" s="29" t="s">
        <v>45</v>
      </c>
      <c r="F14" s="29">
        <v>102</v>
      </c>
      <c r="G14" s="29" t="s">
        <v>46</v>
      </c>
      <c r="H14" s="31">
        <v>42401</v>
      </c>
      <c r="I14" s="34">
        <v>98</v>
      </c>
    </row>
    <row r="15" spans="1:12" x14ac:dyDescent="0.25">
      <c r="A15" s="27">
        <v>1515</v>
      </c>
      <c r="B15" s="32" t="s">
        <v>72</v>
      </c>
      <c r="C15" s="32" t="s">
        <v>73</v>
      </c>
      <c r="D15" s="27" t="s">
        <v>44</v>
      </c>
      <c r="E15" s="27" t="s">
        <v>45</v>
      </c>
      <c r="F15" s="32">
        <v>102</v>
      </c>
      <c r="G15" s="27" t="s">
        <v>46</v>
      </c>
      <c r="H15" s="28">
        <v>42401</v>
      </c>
      <c r="I15" s="34">
        <v>99</v>
      </c>
    </row>
    <row r="16" spans="1:12" ht="25.5" x14ac:dyDescent="0.25">
      <c r="A16" s="29">
        <v>1510</v>
      </c>
      <c r="B16" s="30" t="s">
        <v>1</v>
      </c>
      <c r="C16" s="30" t="s">
        <v>74</v>
      </c>
      <c r="D16" s="29" t="s">
        <v>44</v>
      </c>
      <c r="E16" s="29" t="s">
        <v>45</v>
      </c>
      <c r="F16" s="29">
        <v>102</v>
      </c>
      <c r="G16" s="29" t="s">
        <v>46</v>
      </c>
      <c r="H16" s="31">
        <v>42401</v>
      </c>
      <c r="I16" s="34">
        <v>98</v>
      </c>
    </row>
    <row r="17" spans="1:9" x14ac:dyDescent="0.25">
      <c r="A17" s="27">
        <v>1511</v>
      </c>
      <c r="B17" s="32" t="s">
        <v>75</v>
      </c>
      <c r="C17" s="32" t="s">
        <v>76</v>
      </c>
      <c r="D17" s="27" t="s">
        <v>44</v>
      </c>
      <c r="E17" s="27" t="s">
        <v>45</v>
      </c>
      <c r="F17" s="27">
        <v>102</v>
      </c>
      <c r="G17" s="27" t="s">
        <v>46</v>
      </c>
      <c r="H17" s="28">
        <v>42401</v>
      </c>
      <c r="I17" s="34">
        <v>91</v>
      </c>
    </row>
    <row r="18" spans="1:9" ht="25.5" x14ac:dyDescent="0.25">
      <c r="A18" s="29">
        <v>1509</v>
      </c>
      <c r="B18" s="30" t="s">
        <v>77</v>
      </c>
      <c r="C18" s="30" t="s">
        <v>78</v>
      </c>
      <c r="D18" s="29" t="s">
        <v>44</v>
      </c>
      <c r="E18" s="29" t="s">
        <v>45</v>
      </c>
      <c r="F18" s="30">
        <v>102</v>
      </c>
      <c r="G18" s="29" t="s">
        <v>46</v>
      </c>
      <c r="H18" s="31">
        <v>42401</v>
      </c>
      <c r="I18" s="34">
        <v>96</v>
      </c>
    </row>
    <row r="19" spans="1:9" x14ac:dyDescent="0.25">
      <c r="A19" s="27">
        <v>1501</v>
      </c>
      <c r="B19" s="32" t="s">
        <v>3</v>
      </c>
      <c r="C19" s="32" t="s">
        <v>79</v>
      </c>
      <c r="D19" s="27" t="s">
        <v>44</v>
      </c>
      <c r="E19" s="27" t="s">
        <v>45</v>
      </c>
      <c r="F19" s="27">
        <v>102</v>
      </c>
      <c r="G19" s="27" t="s">
        <v>46</v>
      </c>
      <c r="H19" s="28">
        <v>42401</v>
      </c>
      <c r="I19" s="34">
        <v>96</v>
      </c>
    </row>
    <row r="20" spans="1:9" x14ac:dyDescent="0.25">
      <c r="A20" s="29">
        <v>1505</v>
      </c>
      <c r="B20" s="30" t="s">
        <v>80</v>
      </c>
      <c r="C20" s="30" t="s">
        <v>81</v>
      </c>
      <c r="D20" s="29" t="s">
        <v>44</v>
      </c>
      <c r="E20" s="29" t="s">
        <v>45</v>
      </c>
      <c r="F20" s="30">
        <v>102</v>
      </c>
      <c r="G20" s="29" t="s">
        <v>46</v>
      </c>
      <c r="H20" s="31">
        <v>42401</v>
      </c>
      <c r="I20" s="34">
        <v>96</v>
      </c>
    </row>
    <row r="21" spans="1:9" x14ac:dyDescent="0.25">
      <c r="A21" s="27">
        <v>1503</v>
      </c>
      <c r="B21" s="32" t="s">
        <v>82</v>
      </c>
      <c r="C21" s="32" t="s">
        <v>83</v>
      </c>
      <c r="D21" s="27" t="s">
        <v>44</v>
      </c>
      <c r="E21" s="27" t="s">
        <v>45</v>
      </c>
      <c r="F21" s="27">
        <v>102</v>
      </c>
      <c r="G21" s="27" t="s">
        <v>46</v>
      </c>
      <c r="H21" s="28">
        <v>42401</v>
      </c>
      <c r="I21" s="34">
        <v>100</v>
      </c>
    </row>
    <row r="22" spans="1:9" x14ac:dyDescent="0.25">
      <c r="A22" s="29">
        <v>1517</v>
      </c>
      <c r="B22" s="30" t="s">
        <v>6</v>
      </c>
      <c r="C22" s="30" t="s">
        <v>84</v>
      </c>
      <c r="D22" s="29" t="s">
        <v>44</v>
      </c>
      <c r="E22" s="29" t="s">
        <v>45</v>
      </c>
      <c r="F22" s="30">
        <v>102</v>
      </c>
      <c r="G22" s="29" t="s">
        <v>46</v>
      </c>
      <c r="H22" s="31">
        <v>42401</v>
      </c>
      <c r="I22" s="34">
        <v>97</v>
      </c>
    </row>
    <row r="23" spans="1:9" x14ac:dyDescent="0.25">
      <c r="A23" s="27">
        <v>1507</v>
      </c>
      <c r="B23" s="32" t="s">
        <v>85</v>
      </c>
      <c r="C23" s="32" t="s">
        <v>86</v>
      </c>
      <c r="D23" s="27" t="s">
        <v>44</v>
      </c>
      <c r="E23" s="27" t="s">
        <v>45</v>
      </c>
      <c r="F23" s="27">
        <v>102</v>
      </c>
      <c r="G23" s="27" t="s">
        <v>46</v>
      </c>
      <c r="H23" s="28">
        <v>42401</v>
      </c>
      <c r="I23" s="34">
        <v>99</v>
      </c>
    </row>
    <row r="24" spans="1:9" x14ac:dyDescent="0.25">
      <c r="A24" s="29">
        <v>1522</v>
      </c>
      <c r="B24" s="30" t="s">
        <v>87</v>
      </c>
      <c r="C24" s="30" t="s">
        <v>88</v>
      </c>
      <c r="D24" s="29" t="s">
        <v>44</v>
      </c>
      <c r="E24" s="29" t="s">
        <v>45</v>
      </c>
      <c r="F24" s="30">
        <v>102</v>
      </c>
      <c r="G24" s="29" t="s">
        <v>46</v>
      </c>
      <c r="H24" s="31">
        <v>42401</v>
      </c>
      <c r="I24" s="34">
        <v>98</v>
      </c>
    </row>
    <row r="25" spans="1:9" ht="25.5" x14ac:dyDescent="0.25">
      <c r="A25" s="27">
        <v>1516</v>
      </c>
      <c r="B25" s="32" t="s">
        <v>89</v>
      </c>
      <c r="C25" s="32" t="s">
        <v>90</v>
      </c>
      <c r="D25" s="27" t="s">
        <v>44</v>
      </c>
      <c r="E25" s="27" t="s">
        <v>45</v>
      </c>
      <c r="F25" s="27">
        <v>102</v>
      </c>
      <c r="G25" s="27" t="s">
        <v>46</v>
      </c>
      <c r="H25" s="28">
        <v>42401</v>
      </c>
      <c r="I25" s="34">
        <v>93</v>
      </c>
    </row>
    <row r="26" spans="1:9" x14ac:dyDescent="0.25">
      <c r="A26" s="29">
        <v>1506</v>
      </c>
      <c r="B26" s="30" t="s">
        <v>91</v>
      </c>
      <c r="C26" s="30" t="s">
        <v>92</v>
      </c>
      <c r="D26" s="29" t="s">
        <v>44</v>
      </c>
      <c r="E26" s="29" t="s">
        <v>45</v>
      </c>
      <c r="F26" s="30">
        <v>102</v>
      </c>
      <c r="G26" s="29" t="s">
        <v>46</v>
      </c>
      <c r="H26" s="31">
        <v>42401</v>
      </c>
      <c r="I26" s="34">
        <v>98</v>
      </c>
    </row>
    <row r="27" spans="1:9" x14ac:dyDescent="0.25">
      <c r="A27" s="27">
        <v>1528</v>
      </c>
      <c r="B27" s="32" t="s">
        <v>93</v>
      </c>
      <c r="C27" s="32" t="s">
        <v>94</v>
      </c>
      <c r="D27" s="27" t="s">
        <v>44</v>
      </c>
      <c r="E27" s="27" t="s">
        <v>45</v>
      </c>
      <c r="F27" s="27">
        <v>102</v>
      </c>
      <c r="G27" s="27" t="s">
        <v>46</v>
      </c>
      <c r="H27" s="28">
        <v>42401</v>
      </c>
      <c r="I27" s="34">
        <v>90</v>
      </c>
    </row>
    <row r="28" spans="1:9" x14ac:dyDescent="0.25">
      <c r="A28" s="29">
        <v>1504</v>
      </c>
      <c r="B28" s="30" t="s">
        <v>95</v>
      </c>
      <c r="C28" s="30" t="s">
        <v>96</v>
      </c>
      <c r="D28" s="29" t="s">
        <v>44</v>
      </c>
      <c r="E28" s="29" t="s">
        <v>45</v>
      </c>
      <c r="F28" s="30">
        <v>102</v>
      </c>
      <c r="G28" s="29" t="s">
        <v>46</v>
      </c>
      <c r="H28" s="31">
        <v>42401</v>
      </c>
      <c r="I28" s="34">
        <v>93</v>
      </c>
    </row>
    <row r="29" spans="1:9" x14ac:dyDescent="0.25">
      <c r="A29" s="27">
        <v>1530</v>
      </c>
      <c r="B29" s="32" t="s">
        <v>97</v>
      </c>
      <c r="C29" s="32" t="s">
        <v>92</v>
      </c>
      <c r="D29" s="27" t="s">
        <v>44</v>
      </c>
      <c r="E29" s="27" t="s">
        <v>45</v>
      </c>
      <c r="F29" s="27">
        <v>103</v>
      </c>
      <c r="G29" s="27" t="s">
        <v>98</v>
      </c>
      <c r="H29" s="28">
        <v>42402</v>
      </c>
      <c r="I29" s="34">
        <v>93</v>
      </c>
    </row>
    <row r="30" spans="1:9" x14ac:dyDescent="0.25">
      <c r="A30" s="29">
        <v>1533</v>
      </c>
      <c r="B30" s="30" t="s">
        <v>97</v>
      </c>
      <c r="C30" s="30" t="s">
        <v>69</v>
      </c>
      <c r="D30" s="29" t="s">
        <v>44</v>
      </c>
      <c r="E30" s="29" t="s">
        <v>45</v>
      </c>
      <c r="F30" s="30">
        <v>106</v>
      </c>
      <c r="G30" s="29" t="s">
        <v>99</v>
      </c>
      <c r="H30" s="31">
        <v>42405</v>
      </c>
      <c r="I30" s="34">
        <v>98</v>
      </c>
    </row>
    <row r="31" spans="1:9" x14ac:dyDescent="0.25">
      <c r="A31" s="27">
        <v>1534</v>
      </c>
      <c r="B31" s="32" t="s">
        <v>97</v>
      </c>
      <c r="C31" s="32" t="s">
        <v>59</v>
      </c>
      <c r="D31" s="27" t="s">
        <v>44</v>
      </c>
      <c r="E31" s="27" t="s">
        <v>45</v>
      </c>
      <c r="F31" s="32">
        <v>107</v>
      </c>
      <c r="G31" s="27" t="s">
        <v>100</v>
      </c>
      <c r="H31" s="28">
        <v>42406</v>
      </c>
      <c r="I31" s="34">
        <v>93</v>
      </c>
    </row>
    <row r="32" spans="1:9" x14ac:dyDescent="0.25">
      <c r="A32" s="29">
        <v>1532</v>
      </c>
      <c r="B32" s="30" t="s">
        <v>97</v>
      </c>
      <c r="C32" s="30" t="s">
        <v>71</v>
      </c>
      <c r="D32" s="29" t="s">
        <v>44</v>
      </c>
      <c r="E32" s="29" t="s">
        <v>45</v>
      </c>
      <c r="F32" s="29">
        <v>105</v>
      </c>
      <c r="G32" s="29" t="s">
        <v>101</v>
      </c>
      <c r="H32" s="31">
        <v>42404</v>
      </c>
      <c r="I32" s="34">
        <v>96</v>
      </c>
    </row>
    <row r="33" spans="1:9" x14ac:dyDescent="0.25">
      <c r="A33" s="27">
        <v>1531</v>
      </c>
      <c r="B33" s="32" t="s">
        <v>97</v>
      </c>
      <c r="C33" s="32" t="s">
        <v>94</v>
      </c>
      <c r="D33" s="27" t="s">
        <v>44</v>
      </c>
      <c r="E33" s="27" t="s">
        <v>45</v>
      </c>
      <c r="F33" s="27">
        <v>104</v>
      </c>
      <c r="G33" s="27" t="s">
        <v>102</v>
      </c>
      <c r="H33" s="28">
        <v>42403</v>
      </c>
      <c r="I33" s="34">
        <v>95</v>
      </c>
    </row>
  </sheetData>
  <conditionalFormatting sqref="F11">
    <cfRule type="duplicateValues" dxfId="3" priority="2"/>
  </conditionalFormatting>
  <conditionalFormatting sqref="A1:A33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2DE3-27BB-466F-B341-BA6AB6E69EF3}">
  <sheetPr codeName="Planilha5"/>
  <dimension ref="A1:J34"/>
  <sheetViews>
    <sheetView tabSelected="1" workbookViewId="0">
      <selection activeCell="J1" sqref="J1"/>
    </sheetView>
  </sheetViews>
  <sheetFormatPr defaultRowHeight="15" x14ac:dyDescent="0.25"/>
  <cols>
    <col min="1" max="1" width="16.42578125" style="49" bestFit="1" customWidth="1"/>
    <col min="2" max="2" width="12.140625" style="49" bestFit="1" customWidth="1"/>
    <col min="3" max="3" width="17" style="49" bestFit="1" customWidth="1"/>
    <col min="4" max="4" width="12.28515625" style="49" bestFit="1" customWidth="1"/>
    <col min="5" max="5" width="12.42578125" style="49" bestFit="1" customWidth="1"/>
    <col min="6" max="6" width="12.5703125" style="49" bestFit="1" customWidth="1"/>
    <col min="7" max="7" width="17.140625" style="49" bestFit="1" customWidth="1"/>
    <col min="8" max="8" width="15.7109375" style="61" bestFit="1" customWidth="1"/>
    <col min="9" max="9" width="20" style="56" bestFit="1" customWidth="1"/>
    <col min="10" max="16384" width="9.140625" style="49"/>
  </cols>
  <sheetData>
    <row r="1" spans="1:10" s="38" customFormat="1" ht="20.25" customHeight="1" x14ac:dyDescent="0.25">
      <c r="A1" s="54" t="s">
        <v>103</v>
      </c>
      <c r="B1" s="54" t="s">
        <v>104</v>
      </c>
      <c r="C1" s="54" t="s">
        <v>105</v>
      </c>
      <c r="D1" s="54" t="s">
        <v>106</v>
      </c>
      <c r="E1" s="54" t="s">
        <v>107</v>
      </c>
      <c r="F1" s="54" t="s">
        <v>108</v>
      </c>
      <c r="G1" s="54" t="s">
        <v>109</v>
      </c>
      <c r="H1" s="57" t="s">
        <v>110</v>
      </c>
      <c r="I1" s="55" t="s">
        <v>111</v>
      </c>
      <c r="J1"/>
    </row>
    <row r="2" spans="1:10" x14ac:dyDescent="0.25">
      <c r="A2" s="53">
        <v>1520</v>
      </c>
      <c r="B2" s="53" t="s">
        <v>42</v>
      </c>
      <c r="C2" s="53" t="s">
        <v>43</v>
      </c>
      <c r="D2" s="53" t="s">
        <v>44</v>
      </c>
      <c r="E2" s="53" t="s">
        <v>45</v>
      </c>
      <c r="F2" s="53">
        <v>102</v>
      </c>
      <c r="G2" s="53" t="s">
        <v>46</v>
      </c>
      <c r="H2" s="58">
        <v>42401</v>
      </c>
      <c r="I2" s="56">
        <v>93</v>
      </c>
    </row>
    <row r="3" spans="1:10" x14ac:dyDescent="0.25">
      <c r="A3" s="50">
        <v>1526</v>
      </c>
      <c r="B3" s="51" t="s">
        <v>47</v>
      </c>
      <c r="C3" s="51" t="s">
        <v>48</v>
      </c>
      <c r="D3" s="50" t="s">
        <v>44</v>
      </c>
      <c r="E3" s="50" t="s">
        <v>45</v>
      </c>
      <c r="F3" s="51">
        <v>102</v>
      </c>
      <c r="G3" s="50" t="s">
        <v>46</v>
      </c>
      <c r="H3" s="59">
        <v>42401</v>
      </c>
      <c r="I3" s="56">
        <v>99</v>
      </c>
    </row>
    <row r="4" spans="1:10" x14ac:dyDescent="0.25">
      <c r="A4" s="48">
        <v>1519</v>
      </c>
      <c r="B4" s="52" t="s">
        <v>49</v>
      </c>
      <c r="C4" s="52" t="s">
        <v>50</v>
      </c>
      <c r="D4" s="48" t="s">
        <v>44</v>
      </c>
      <c r="E4" s="48" t="s">
        <v>45</v>
      </c>
      <c r="F4" s="48">
        <v>102</v>
      </c>
      <c r="G4" s="48" t="s">
        <v>46</v>
      </c>
      <c r="H4" s="60">
        <v>42401</v>
      </c>
      <c r="I4" s="56">
        <v>91</v>
      </c>
    </row>
    <row r="5" spans="1:10" x14ac:dyDescent="0.25">
      <c r="A5" s="50">
        <v>1525</v>
      </c>
      <c r="B5" s="51" t="s">
        <v>51</v>
      </c>
      <c r="C5" s="51" t="s">
        <v>52</v>
      </c>
      <c r="D5" s="50" t="s">
        <v>44</v>
      </c>
      <c r="E5" s="50" t="s">
        <v>45</v>
      </c>
      <c r="F5" s="50">
        <v>102</v>
      </c>
      <c r="G5" s="50" t="s">
        <v>46</v>
      </c>
      <c r="H5" s="59">
        <v>42401</v>
      </c>
      <c r="I5" s="56">
        <v>99</v>
      </c>
    </row>
    <row r="6" spans="1:10" x14ac:dyDescent="0.25">
      <c r="A6" s="48">
        <v>1513</v>
      </c>
      <c r="B6" s="52" t="s">
        <v>2</v>
      </c>
      <c r="C6" s="52" t="s">
        <v>53</v>
      </c>
      <c r="D6" s="48" t="s">
        <v>44</v>
      </c>
      <c r="E6" s="48" t="s">
        <v>45</v>
      </c>
      <c r="F6" s="52">
        <v>102</v>
      </c>
      <c r="G6" s="48" t="s">
        <v>46</v>
      </c>
      <c r="H6" s="60">
        <v>42401</v>
      </c>
      <c r="I6" s="56">
        <v>91</v>
      </c>
    </row>
    <row r="7" spans="1:10" x14ac:dyDescent="0.25">
      <c r="A7" s="50">
        <v>1521</v>
      </c>
      <c r="B7" s="51" t="s">
        <v>54</v>
      </c>
      <c r="C7" s="51" t="s">
        <v>55</v>
      </c>
      <c r="D7" s="50" t="s">
        <v>44</v>
      </c>
      <c r="E7" s="50" t="s">
        <v>45</v>
      </c>
      <c r="F7" s="50">
        <v>102</v>
      </c>
      <c r="G7" s="50" t="s">
        <v>46</v>
      </c>
      <c r="H7" s="59">
        <v>42401</v>
      </c>
      <c r="I7" s="56">
        <v>97</v>
      </c>
    </row>
    <row r="8" spans="1:10" x14ac:dyDescent="0.25">
      <c r="A8" s="48">
        <v>1512</v>
      </c>
      <c r="B8" s="52" t="s">
        <v>56</v>
      </c>
      <c r="C8" s="52" t="s">
        <v>57</v>
      </c>
      <c r="D8" s="48" t="s">
        <v>44</v>
      </c>
      <c r="E8" s="48" t="s">
        <v>45</v>
      </c>
      <c r="F8" s="52">
        <v>102</v>
      </c>
      <c r="G8" s="48" t="s">
        <v>46</v>
      </c>
      <c r="H8" s="60">
        <v>42401</v>
      </c>
      <c r="I8" s="56">
        <v>97</v>
      </c>
    </row>
    <row r="9" spans="1:10" x14ac:dyDescent="0.25">
      <c r="A9" s="50">
        <v>1514</v>
      </c>
      <c r="B9" s="51" t="s">
        <v>58</v>
      </c>
      <c r="C9" s="51" t="s">
        <v>59</v>
      </c>
      <c r="D9" s="50" t="s">
        <v>44</v>
      </c>
      <c r="E9" s="50" t="s">
        <v>45</v>
      </c>
      <c r="F9" s="50">
        <v>102</v>
      </c>
      <c r="G9" s="50" t="s">
        <v>46</v>
      </c>
      <c r="H9" s="59">
        <v>42401</v>
      </c>
      <c r="I9" s="56">
        <v>91</v>
      </c>
    </row>
    <row r="10" spans="1:10" x14ac:dyDescent="0.25">
      <c r="A10" s="48">
        <v>1524</v>
      </c>
      <c r="B10" s="52" t="s">
        <v>60</v>
      </c>
      <c r="C10" s="52" t="s">
        <v>61</v>
      </c>
      <c r="D10" s="48" t="s">
        <v>44</v>
      </c>
      <c r="E10" s="48" t="s">
        <v>45</v>
      </c>
      <c r="F10" s="52">
        <v>102</v>
      </c>
      <c r="G10" s="48" t="s">
        <v>46</v>
      </c>
      <c r="H10" s="60">
        <v>42401</v>
      </c>
      <c r="I10" s="56">
        <v>98</v>
      </c>
    </row>
    <row r="11" spans="1:10" x14ac:dyDescent="0.25">
      <c r="A11" s="50">
        <v>1523</v>
      </c>
      <c r="B11" s="51" t="s">
        <v>62</v>
      </c>
      <c r="C11" s="51" t="s">
        <v>63</v>
      </c>
      <c r="D11" s="50" t="s">
        <v>44</v>
      </c>
      <c r="E11" s="50" t="s">
        <v>45</v>
      </c>
      <c r="F11" s="50">
        <v>102</v>
      </c>
      <c r="G11" s="50" t="s">
        <v>46</v>
      </c>
      <c r="H11" s="59">
        <v>42401</v>
      </c>
      <c r="I11" s="56">
        <v>97</v>
      </c>
    </row>
    <row r="12" spans="1:10" x14ac:dyDescent="0.25">
      <c r="A12" s="48">
        <v>1527</v>
      </c>
      <c r="B12" s="52" t="s">
        <v>64</v>
      </c>
      <c r="C12" s="52" t="s">
        <v>65</v>
      </c>
      <c r="D12" s="48" t="s">
        <v>44</v>
      </c>
      <c r="E12" s="48" t="s">
        <v>45</v>
      </c>
      <c r="F12" s="52">
        <v>102</v>
      </c>
      <c r="G12" s="48" t="s">
        <v>46</v>
      </c>
      <c r="H12" s="60">
        <v>42401</v>
      </c>
      <c r="I12" s="56">
        <v>94</v>
      </c>
    </row>
    <row r="13" spans="1:10" x14ac:dyDescent="0.25">
      <c r="A13" s="50">
        <v>1518</v>
      </c>
      <c r="B13" s="51" t="s">
        <v>66</v>
      </c>
      <c r="C13" s="51" t="s">
        <v>67</v>
      </c>
      <c r="D13" s="50" t="s">
        <v>44</v>
      </c>
      <c r="E13" s="50" t="s">
        <v>45</v>
      </c>
      <c r="F13" s="50">
        <v>102</v>
      </c>
      <c r="G13" s="50" t="s">
        <v>46</v>
      </c>
      <c r="H13" s="59">
        <v>42401</v>
      </c>
      <c r="I13" s="56">
        <v>93</v>
      </c>
    </row>
    <row r="14" spans="1:10" x14ac:dyDescent="0.25">
      <c r="A14" s="48">
        <v>1508</v>
      </c>
      <c r="B14" s="52" t="s">
        <v>68</v>
      </c>
      <c r="C14" s="52" t="s">
        <v>69</v>
      </c>
      <c r="D14" s="48" t="s">
        <v>44</v>
      </c>
      <c r="E14" s="48" t="s">
        <v>45</v>
      </c>
      <c r="F14" s="52">
        <v>102</v>
      </c>
      <c r="G14" s="48" t="s">
        <v>46</v>
      </c>
      <c r="H14" s="60">
        <v>42401</v>
      </c>
      <c r="I14" s="56">
        <v>96</v>
      </c>
    </row>
    <row r="15" spans="1:10" x14ac:dyDescent="0.25">
      <c r="A15" s="50">
        <v>1502</v>
      </c>
      <c r="B15" s="51" t="s">
        <v>70</v>
      </c>
      <c r="C15" s="51" t="s">
        <v>71</v>
      </c>
      <c r="D15" s="50" t="s">
        <v>44</v>
      </c>
      <c r="E15" s="50" t="s">
        <v>45</v>
      </c>
      <c r="F15" s="50">
        <v>102</v>
      </c>
      <c r="G15" s="50" t="s">
        <v>46</v>
      </c>
      <c r="H15" s="59">
        <v>42401</v>
      </c>
      <c r="I15" s="56">
        <v>98</v>
      </c>
    </row>
    <row r="16" spans="1:10" x14ac:dyDescent="0.25">
      <c r="A16" s="48">
        <v>1515</v>
      </c>
      <c r="B16" s="52" t="s">
        <v>72</v>
      </c>
      <c r="C16" s="52" t="s">
        <v>73</v>
      </c>
      <c r="D16" s="48" t="s">
        <v>44</v>
      </c>
      <c r="E16" s="48" t="s">
        <v>45</v>
      </c>
      <c r="F16" s="52">
        <v>102</v>
      </c>
      <c r="G16" s="48" t="s">
        <v>46</v>
      </c>
      <c r="H16" s="60">
        <v>42401</v>
      </c>
      <c r="I16" s="56">
        <v>99</v>
      </c>
    </row>
    <row r="17" spans="1:9" x14ac:dyDescent="0.25">
      <c r="A17" s="50">
        <v>1510</v>
      </c>
      <c r="B17" s="51" t="s">
        <v>1</v>
      </c>
      <c r="C17" s="51" t="s">
        <v>74</v>
      </c>
      <c r="D17" s="50" t="s">
        <v>44</v>
      </c>
      <c r="E17" s="50" t="s">
        <v>45</v>
      </c>
      <c r="F17" s="50">
        <v>102</v>
      </c>
      <c r="G17" s="50" t="s">
        <v>46</v>
      </c>
      <c r="H17" s="59">
        <v>42401</v>
      </c>
      <c r="I17" s="56">
        <v>98</v>
      </c>
    </row>
    <row r="18" spans="1:9" x14ac:dyDescent="0.25">
      <c r="A18" s="48">
        <v>1511</v>
      </c>
      <c r="B18" s="52" t="s">
        <v>75</v>
      </c>
      <c r="C18" s="52" t="s">
        <v>76</v>
      </c>
      <c r="D18" s="48" t="s">
        <v>44</v>
      </c>
      <c r="E18" s="48" t="s">
        <v>45</v>
      </c>
      <c r="F18" s="48">
        <v>102</v>
      </c>
      <c r="G18" s="48" t="s">
        <v>46</v>
      </c>
      <c r="H18" s="60">
        <v>42401</v>
      </c>
      <c r="I18" s="56">
        <v>91</v>
      </c>
    </row>
    <row r="19" spans="1:9" x14ac:dyDescent="0.25">
      <c r="A19" s="50">
        <v>1509</v>
      </c>
      <c r="B19" s="51" t="s">
        <v>77</v>
      </c>
      <c r="C19" s="51" t="s">
        <v>78</v>
      </c>
      <c r="D19" s="50" t="s">
        <v>44</v>
      </c>
      <c r="E19" s="50" t="s">
        <v>45</v>
      </c>
      <c r="F19" s="51">
        <v>102</v>
      </c>
      <c r="G19" s="50" t="s">
        <v>46</v>
      </c>
      <c r="H19" s="59">
        <v>42401</v>
      </c>
      <c r="I19" s="56">
        <v>96</v>
      </c>
    </row>
    <row r="20" spans="1:9" x14ac:dyDescent="0.25">
      <c r="A20" s="48">
        <v>1501</v>
      </c>
      <c r="B20" s="52" t="s">
        <v>3</v>
      </c>
      <c r="C20" s="52" t="s">
        <v>79</v>
      </c>
      <c r="D20" s="48" t="s">
        <v>44</v>
      </c>
      <c r="E20" s="48" t="s">
        <v>45</v>
      </c>
      <c r="F20" s="48">
        <v>102</v>
      </c>
      <c r="G20" s="48" t="s">
        <v>46</v>
      </c>
      <c r="H20" s="60">
        <v>42401</v>
      </c>
      <c r="I20" s="56">
        <v>96</v>
      </c>
    </row>
    <row r="21" spans="1:9" x14ac:dyDescent="0.25">
      <c r="A21" s="50">
        <v>1505</v>
      </c>
      <c r="B21" s="51" t="s">
        <v>80</v>
      </c>
      <c r="C21" s="51" t="s">
        <v>81</v>
      </c>
      <c r="D21" s="50" t="s">
        <v>44</v>
      </c>
      <c r="E21" s="50" t="s">
        <v>45</v>
      </c>
      <c r="F21" s="51">
        <v>102</v>
      </c>
      <c r="G21" s="50" t="s">
        <v>46</v>
      </c>
      <c r="H21" s="59">
        <v>42401</v>
      </c>
      <c r="I21" s="56">
        <v>96</v>
      </c>
    </row>
    <row r="22" spans="1:9" x14ac:dyDescent="0.25">
      <c r="A22" s="48">
        <v>1503</v>
      </c>
      <c r="B22" s="52" t="s">
        <v>82</v>
      </c>
      <c r="C22" s="52" t="s">
        <v>83</v>
      </c>
      <c r="D22" s="48" t="s">
        <v>44</v>
      </c>
      <c r="E22" s="48" t="s">
        <v>45</v>
      </c>
      <c r="F22" s="48">
        <v>102</v>
      </c>
      <c r="G22" s="48" t="s">
        <v>46</v>
      </c>
      <c r="H22" s="60">
        <v>42401</v>
      </c>
      <c r="I22" s="56">
        <v>100</v>
      </c>
    </row>
    <row r="23" spans="1:9" x14ac:dyDescent="0.25">
      <c r="A23" s="50">
        <v>1517</v>
      </c>
      <c r="B23" s="51" t="s">
        <v>6</v>
      </c>
      <c r="C23" s="51" t="s">
        <v>84</v>
      </c>
      <c r="D23" s="50" t="s">
        <v>44</v>
      </c>
      <c r="E23" s="50" t="s">
        <v>45</v>
      </c>
      <c r="F23" s="51">
        <v>102</v>
      </c>
      <c r="G23" s="50" t="s">
        <v>46</v>
      </c>
      <c r="H23" s="59">
        <v>42401</v>
      </c>
      <c r="I23" s="56">
        <v>97</v>
      </c>
    </row>
    <row r="24" spans="1:9" x14ac:dyDescent="0.25">
      <c r="A24" s="48">
        <v>1507</v>
      </c>
      <c r="B24" s="52" t="s">
        <v>85</v>
      </c>
      <c r="C24" s="52" t="s">
        <v>86</v>
      </c>
      <c r="D24" s="48" t="s">
        <v>44</v>
      </c>
      <c r="E24" s="48" t="s">
        <v>45</v>
      </c>
      <c r="F24" s="48">
        <v>102</v>
      </c>
      <c r="G24" s="48" t="s">
        <v>46</v>
      </c>
      <c r="H24" s="60">
        <v>42401</v>
      </c>
      <c r="I24" s="56">
        <v>99</v>
      </c>
    </row>
    <row r="25" spans="1:9" x14ac:dyDescent="0.25">
      <c r="A25" s="50">
        <v>1522</v>
      </c>
      <c r="B25" s="51" t="s">
        <v>87</v>
      </c>
      <c r="C25" s="51" t="s">
        <v>88</v>
      </c>
      <c r="D25" s="50" t="s">
        <v>44</v>
      </c>
      <c r="E25" s="50" t="s">
        <v>45</v>
      </c>
      <c r="F25" s="51">
        <v>102</v>
      </c>
      <c r="G25" s="50" t="s">
        <v>46</v>
      </c>
      <c r="H25" s="59">
        <v>42401</v>
      </c>
      <c r="I25" s="56">
        <v>98</v>
      </c>
    </row>
    <row r="26" spans="1:9" x14ac:dyDescent="0.25">
      <c r="A26" s="48">
        <v>1516</v>
      </c>
      <c r="B26" s="52" t="s">
        <v>89</v>
      </c>
      <c r="C26" s="52" t="s">
        <v>90</v>
      </c>
      <c r="D26" s="48" t="s">
        <v>44</v>
      </c>
      <c r="E26" s="48" t="s">
        <v>45</v>
      </c>
      <c r="F26" s="48">
        <v>102</v>
      </c>
      <c r="G26" s="48" t="s">
        <v>46</v>
      </c>
      <c r="H26" s="60">
        <v>42401</v>
      </c>
      <c r="I26" s="56">
        <v>93</v>
      </c>
    </row>
    <row r="27" spans="1:9" x14ac:dyDescent="0.25">
      <c r="A27" s="50">
        <v>1506</v>
      </c>
      <c r="B27" s="51" t="s">
        <v>91</v>
      </c>
      <c r="C27" s="51" t="s">
        <v>92</v>
      </c>
      <c r="D27" s="50" t="s">
        <v>44</v>
      </c>
      <c r="E27" s="50" t="s">
        <v>45</v>
      </c>
      <c r="F27" s="51">
        <v>102</v>
      </c>
      <c r="G27" s="50" t="s">
        <v>46</v>
      </c>
      <c r="H27" s="59">
        <v>42401</v>
      </c>
      <c r="I27" s="56">
        <v>98</v>
      </c>
    </row>
    <row r="28" spans="1:9" x14ac:dyDescent="0.25">
      <c r="A28" s="48">
        <v>1528</v>
      </c>
      <c r="B28" s="52" t="s">
        <v>93</v>
      </c>
      <c r="C28" s="52" t="s">
        <v>94</v>
      </c>
      <c r="D28" s="48" t="s">
        <v>44</v>
      </c>
      <c r="E28" s="48" t="s">
        <v>45</v>
      </c>
      <c r="F28" s="48">
        <v>102</v>
      </c>
      <c r="G28" s="48" t="s">
        <v>46</v>
      </c>
      <c r="H28" s="60">
        <v>42401</v>
      </c>
      <c r="I28" s="56">
        <v>90</v>
      </c>
    </row>
    <row r="29" spans="1:9" x14ac:dyDescent="0.25">
      <c r="A29" s="50">
        <v>1504</v>
      </c>
      <c r="B29" s="51" t="s">
        <v>95</v>
      </c>
      <c r="C29" s="51" t="s">
        <v>96</v>
      </c>
      <c r="D29" s="50" t="s">
        <v>44</v>
      </c>
      <c r="E29" s="50" t="s">
        <v>45</v>
      </c>
      <c r="F29" s="51">
        <v>102</v>
      </c>
      <c r="G29" s="50" t="s">
        <v>46</v>
      </c>
      <c r="H29" s="59">
        <v>42401</v>
      </c>
      <c r="I29" s="56">
        <v>93</v>
      </c>
    </row>
    <row r="30" spans="1:9" x14ac:dyDescent="0.25">
      <c r="A30" s="48">
        <v>1530</v>
      </c>
      <c r="B30" s="52" t="s">
        <v>97</v>
      </c>
      <c r="C30" s="52" t="s">
        <v>92</v>
      </c>
      <c r="D30" s="48" t="s">
        <v>44</v>
      </c>
      <c r="E30" s="48" t="s">
        <v>45</v>
      </c>
      <c r="F30" s="48">
        <v>103</v>
      </c>
      <c r="G30" s="48" t="s">
        <v>98</v>
      </c>
      <c r="H30" s="60">
        <v>42402</v>
      </c>
      <c r="I30" s="56">
        <v>93</v>
      </c>
    </row>
    <row r="31" spans="1:9" x14ac:dyDescent="0.25">
      <c r="A31" s="50">
        <v>1533</v>
      </c>
      <c r="B31" s="51" t="s">
        <v>97</v>
      </c>
      <c r="C31" s="51" t="s">
        <v>69</v>
      </c>
      <c r="D31" s="50" t="s">
        <v>44</v>
      </c>
      <c r="E31" s="50" t="s">
        <v>45</v>
      </c>
      <c r="F31" s="51">
        <v>106</v>
      </c>
      <c r="G31" s="50" t="s">
        <v>99</v>
      </c>
      <c r="H31" s="59">
        <v>42405</v>
      </c>
      <c r="I31" s="56">
        <v>98</v>
      </c>
    </row>
    <row r="32" spans="1:9" x14ac:dyDescent="0.25">
      <c r="A32" s="48">
        <v>1534</v>
      </c>
      <c r="B32" s="52" t="s">
        <v>97</v>
      </c>
      <c r="C32" s="52" t="s">
        <v>59</v>
      </c>
      <c r="D32" s="48" t="s">
        <v>44</v>
      </c>
      <c r="E32" s="48" t="s">
        <v>45</v>
      </c>
      <c r="F32" s="52">
        <v>107</v>
      </c>
      <c r="G32" s="48" t="s">
        <v>100</v>
      </c>
      <c r="H32" s="60">
        <v>42406</v>
      </c>
      <c r="I32" s="56">
        <v>93</v>
      </c>
    </row>
    <row r="33" spans="1:9" x14ac:dyDescent="0.25">
      <c r="A33" s="50">
        <v>1532</v>
      </c>
      <c r="B33" s="51" t="s">
        <v>97</v>
      </c>
      <c r="C33" s="51" t="s">
        <v>71</v>
      </c>
      <c r="D33" s="50" t="s">
        <v>44</v>
      </c>
      <c r="E33" s="50" t="s">
        <v>45</v>
      </c>
      <c r="F33" s="50">
        <v>105</v>
      </c>
      <c r="G33" s="50" t="s">
        <v>101</v>
      </c>
      <c r="H33" s="59">
        <v>42404</v>
      </c>
      <c r="I33" s="56">
        <v>96</v>
      </c>
    </row>
    <row r="34" spans="1:9" x14ac:dyDescent="0.25">
      <c r="A34" s="48">
        <v>1531</v>
      </c>
      <c r="B34" s="52" t="s">
        <v>97</v>
      </c>
      <c r="C34" s="52" t="s">
        <v>94</v>
      </c>
      <c r="D34" s="48" t="s">
        <v>44</v>
      </c>
      <c r="E34" s="48" t="s">
        <v>45</v>
      </c>
      <c r="F34" s="48">
        <v>104</v>
      </c>
      <c r="G34" s="48" t="s">
        <v>102</v>
      </c>
      <c r="H34" s="60">
        <v>42403</v>
      </c>
      <c r="I34" s="56">
        <v>95</v>
      </c>
    </row>
  </sheetData>
  <autoFilter ref="A1:I34" xr:uid="{1CC0538E-33DA-4143-A464-AA07EC021AF3}"/>
  <conditionalFormatting sqref="F12">
    <cfRule type="duplicateValues" dxfId="1" priority="2"/>
  </conditionalFormatting>
  <conditionalFormatting sqref="A2:A34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Macro_Formatação_Lista">
                <anchor moveWithCells="1" siz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600075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</vt:i4>
      </vt:variant>
    </vt:vector>
  </HeadingPairs>
  <TitlesOfParts>
    <vt:vector size="13" baseType="lpstr">
      <vt:lpstr>Vendas por pessoa</vt:lpstr>
      <vt:lpstr>Vendas por loja</vt:lpstr>
      <vt:lpstr>Cenários</vt:lpstr>
      <vt:lpstr>Macros</vt:lpstr>
      <vt:lpstr>Aplicar Macros</vt:lpstr>
      <vt:lpstr>abr_16</vt:lpstr>
      <vt:lpstr>fev_16</vt:lpstr>
      <vt:lpstr>jan_16</vt:lpstr>
      <vt:lpstr>jun_16</vt:lpstr>
      <vt:lpstr>mai_16</vt:lpstr>
      <vt:lpstr>mar_16</vt:lpstr>
      <vt:lpstr>meta</vt:lpstr>
      <vt:lpstr>tot_16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Alessandro Portugal</cp:lastModifiedBy>
  <dcterms:created xsi:type="dcterms:W3CDTF">2016-10-13T20:10:19Z</dcterms:created>
  <dcterms:modified xsi:type="dcterms:W3CDTF">2020-06-19T03:21:10Z</dcterms:modified>
</cp:coreProperties>
</file>