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60DE44-BC54-4048-A96E-47AFC1C1C47B}" xr6:coauthVersionLast="47" xr6:coauthVersionMax="47" xr10:uidLastSave="{00000000-0000-0000-0000-000000000000}"/>
  <bookViews>
    <workbookView xWindow="-108" yWindow="-108" windowWidth="23256" windowHeight="12576" tabRatio="552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'Students-database'!$C$1:$Q$55</definedName>
    <definedName name="Attendance_Percentage__Current_Semester">'Students-database'!$I$2:$I$55</definedName>
    <definedName name="Average_Total_Marks_out_of_100">'Students-database'!$P$2:$P$55</definedName>
    <definedName name="Birth_Year">'Students-database'!$J$2:$J$55</definedName>
    <definedName name="Campus">'Students-database'!$E$2:$E$55</definedName>
    <definedName name="Course">'Students-database'!$G$2:$G$55</definedName>
    <definedName name="Courses">Lists!$E$6:$E$8</definedName>
    <definedName name="First_Enrolment_Date">'Students-database'!$K$2:$K$55</definedName>
    <definedName name="Gender">'Students-database'!$H$2:$H$55</definedName>
    <definedName name="Nationalities">Lists!$C$6:$C$18</definedName>
    <definedName name="Nationality">'Students-database'!$F$2:$F$55</definedName>
    <definedName name="Number_of_Units_enrolled__Current_Semester">'Students-database'!$L$2:$L$55</definedName>
    <definedName name="Number_of_units_Failed__Current_Semester">'Students-database'!$M$2:$M$55</definedName>
    <definedName name="Student_name">'Students-database'!$D$2:$D$55</definedName>
    <definedName name="Student_number">'Students-database'!$C$2:$C$55</definedName>
    <definedName name="Total_Grade">'Students-database'!$Q$2:$Q$55</definedName>
    <definedName name="Total_Grades">Lists!$G$6:$G$10</definedName>
    <definedName name="Total_Number_of_units_enrolled">'Students-database'!$N$2:$N$55</definedName>
    <definedName name="Total_payments">'Students-database'!$O$2:$O$55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6" l="1"/>
  <c r="T10" i="6"/>
  <c r="S19" i="6"/>
  <c r="U25" i="6"/>
  <c r="S28" i="6"/>
  <c r="O55" i="6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T28" i="6" s="1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2" i="6"/>
  <c r="B1" i="1" l="1"/>
</calcChain>
</file>

<file path=xl/sharedStrings.xml><?xml version="1.0" encoding="utf-8"?>
<sst xmlns="http://schemas.openxmlformats.org/spreadsheetml/2006/main" count="496" uniqueCount="223">
  <si>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</si>
  <si>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</si>
  <si>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</si>
  <si>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</si>
  <si>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</si>
  <si>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</si>
  <si>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</si>
  <si>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</si>
  <si>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</si>
  <si>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</si>
  <si>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</si>
  <si>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</si>
  <si>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</si>
  <si>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</si>
  <si>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</si>
  <si>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</si>
  <si>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</si>
  <si>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</si>
  <si>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</si>
  <si>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</si>
  <si>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</si>
  <si>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</si>
  <si>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</si>
  <si>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</si>
  <si>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</si>
  <si>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</si>
  <si>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</si>
  <si>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</si>
  <si>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</si>
  <si>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</si>
  <si>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</si>
  <si>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</si>
  <si>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</si>
  <si>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</si>
  <si>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</si>
  <si>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</si>
  <si>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</si>
  <si>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</si>
  <si>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</si>
  <si>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</si>
  <si>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</si>
  <si>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</si>
  <si>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</si>
  <si>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</si>
  <si>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</si>
  <si>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</si>
  <si>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</si>
  <si>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</si>
  <si>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</si>
  <si>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</si>
  <si>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</si>
  <si>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</si>
  <si>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</si>
  <si>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</si>
  <si>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</si>
  <si>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</si>
  <si>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</si>
  <si>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</si>
  <si>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</si>
  <si>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</si>
  <si>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</si>
  <si>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</si>
  <si>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</si>
  <si>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</si>
  <si>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</si>
  <si>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</si>
  <si>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</si>
  <si>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</si>
  <si>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</si>
  <si>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</si>
  <si>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</si>
  <si>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</si>
  <si>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</si>
  <si>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</si>
  <si>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</si>
  <si>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</si>
  <si>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</si>
  <si>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</si>
  <si>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</si>
  <si>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</si>
  <si>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</si>
  <si>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</si>
  <si>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</si>
  <si>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</si>
  <si>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</si>
  <si>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</si>
  <si>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</si>
  <si>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</si>
  <si>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</si>
  <si>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</si>
  <si>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</si>
  <si>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</si>
  <si>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</si>
  <si>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</si>
  <si>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</si>
  <si>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</si>
  <si>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</si>
  <si>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</si>
  <si>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</si>
  <si>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</si>
  <si>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</si>
  <si>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</si>
  <si>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</si>
  <si>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</si>
  <si>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</si>
  <si>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</si>
  <si>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</si>
  <si>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</si>
  <si>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</si>
  <si>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</si>
  <si>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</si>
  <si>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</si>
  <si>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</si>
  <si>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</si>
  <si>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</si>
  <si>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</si>
  <si>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</si>
  <si>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</si>
  <si>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</si>
  <si>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</si>
  <si>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</si>
  <si>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</si>
  <si>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</si>
  <si>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</si>
  <si>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</si>
  <si>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</si>
  <si>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</si>
  <si>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</si>
  <si>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</si>
  <si>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</si>
  <si>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</si>
  <si>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</si>
  <si>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</si>
  <si>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</si>
  <si>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</si>
  <si>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</si>
  <si>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</si>
  <si>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</si>
  <si>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</si>
  <si>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</si>
  <si>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</si>
  <si>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</si>
  <si>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</si>
  <si>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</si>
  <si>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</si>
  <si>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</si>
  <si>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</si>
  <si>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</si>
  <si>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</si>
  <si>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</si>
  <si>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</si>
  <si>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</si>
  <si>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</si>
  <si>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</si>
  <si>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</si>
  <si>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</si>
  <si>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</si>
  <si>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</si>
  <si>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</si>
  <si>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</si>
  <si>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</si>
  <si>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</si>
  <si>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</si>
  <si>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</si>
  <si>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</si>
  <si>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</si>
  <si>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</si>
  <si>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</si>
  <si>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</si>
  <si>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</si>
  <si>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</si>
  <si>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</si>
  <si>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</si>
  <si>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</si>
  <si>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</si>
  <si>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</si>
  <si>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</si>
  <si>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</si>
  <si>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</si>
  <si>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</si>
  <si>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</si>
  <si>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</si>
  <si>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</si>
  <si>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</si>
  <si>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</si>
  <si>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</si>
  <si>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</si>
  <si>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</si>
  <si>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</si>
  <si>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</si>
  <si>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</si>
  <si>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</si>
  <si>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</si>
  <si>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</si>
  <si>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</si>
  <si>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</si>
  <si>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</si>
  <si>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</si>
  <si>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</si>
  <si>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</si>
  <si>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</si>
  <si>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</si>
  <si>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</si>
  <si>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</si>
  <si>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</si>
  <si>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</si>
  <si>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</si>
  <si>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</si>
  <si>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</si>
  <si>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</si>
  <si>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</si>
  <si>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</si>
  <si>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</si>
  <si>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Campuses</t>
  </si>
  <si>
    <t>Nationalities</t>
  </si>
  <si>
    <t>Courses</t>
  </si>
  <si>
    <t xml:space="preserve"> Total Grades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</si>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</sst>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2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top" wrapText="1"/>
    </xf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19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3" fillId="0" borderId="0" xfId="2" applyFont="1"/>
    <xf numFmtId="0" fontId="23" fillId="0" borderId="3" xfId="2" applyFont="1" applyBorder="1"/>
    <xf numFmtId="0" fontId="27" fillId="0" borderId="0" xfId="3" applyFont="1"/>
    <xf numFmtId="0" fontId="23" fillId="0" borderId="0" xfId="0" applyFont="1"/>
    <xf numFmtId="0" fontId="28" fillId="0" borderId="0" xfId="4" applyFont="1" applyBorder="1"/>
    <xf numFmtId="0" fontId="29" fillId="0" borderId="12" xfId="2" applyFont="1" applyBorder="1"/>
    <xf numFmtId="0" fontId="23" fillId="0" borderId="0" xfId="0" applyFont="1" applyAlignment="1">
      <alignment vertical="top"/>
    </xf>
    <xf numFmtId="0" fontId="30" fillId="0" borderId="0" xfId="2" applyFont="1"/>
    <xf numFmtId="0" fontId="23" fillId="0" borderId="0" xfId="0" applyFont="1" applyAlignment="1">
      <alignment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 indent="5"/>
    </xf>
    <xf numFmtId="0" fontId="15" fillId="2" borderId="1" xfId="0" applyFont="1" applyFill="1" applyBorder="1" applyAlignment="1">
      <alignment horizontal="right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17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165" fontId="0" fillId="0" borderId="1" xfId="1" applyFont="1" applyBorder="1"/>
    <xf numFmtId="0" fontId="0" fillId="0" borderId="11" xfId="0" applyBorder="1"/>
    <xf numFmtId="0" fontId="8" fillId="5" borderId="4" xfId="0" applyFont="1" applyFill="1" applyBorder="1" applyAlignment="1">
      <alignment horizontal="center" vertical="center" wrapText="1"/>
    </xf>
    <xf numFmtId="165" fontId="0" fillId="0" borderId="19" xfId="1" applyFont="1" applyBorder="1"/>
    <xf numFmtId="0" fontId="24" fillId="0" borderId="3" xfId="2" applyFont="1" applyBorder="1" applyAlignment="1">
      <alignment horizontal="center"/>
    </xf>
    <xf numFmtId="0" fontId="24" fillId="0" borderId="0" xfId="2" applyFont="1" applyAlignment="1">
      <alignment horizontal="center"/>
    </xf>
    <xf numFmtId="0" fontId="25" fillId="0" borderId="3" xfId="2" applyFont="1" applyBorder="1" applyAlignment="1">
      <alignment horizontal="center"/>
    </xf>
    <xf numFmtId="0" fontId="25" fillId="0" borderId="0" xfId="2" applyFont="1" applyAlignment="1">
      <alignment horizontal="center"/>
    </xf>
    <xf numFmtId="0" fontId="26" fillId="6" borderId="7" xfId="5" applyFont="1" applyFill="1" applyBorder="1" applyAlignment="1">
      <alignment horizontal="center"/>
    </xf>
    <xf numFmtId="0" fontId="26" fillId="6" borderId="13" xfId="5" applyFont="1" applyFill="1" applyBorder="1" applyAlignment="1">
      <alignment horizontal="center"/>
    </xf>
    <xf numFmtId="0" fontId="26" fillId="6" borderId="8" xfId="5" applyFont="1" applyFill="1" applyBorder="1" applyAlignment="1">
      <alignment horizontal="center"/>
    </xf>
    <xf numFmtId="0" fontId="23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1" fillId="2" borderId="1" xfId="0" applyFont="1" applyFill="1" applyBorder="1" applyAlignment="1">
      <alignment horizontal="left" vertical="top" wrapText="1"/>
    </xf>
    <xf numFmtId="0" fontId="8" fillId="5" borderId="11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0" fillId="0" borderId="15" xfId="0" applyFont="1" applyBorder="1" applyAlignment="1">
      <alignment horizontal="center"/>
    </xf>
    <xf numFmtId="0" fontId="15" fillId="2" borderId="2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4" fillId="7" borderId="17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</cellXfs>
  <cellStyles count="7">
    <cellStyle name="Moneda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6">
    <dxf>
      <fill>
        <patternFill>
          <bgColor theme="9"/>
        </patternFill>
      </fill>
    </dxf>
    <dxf>
      <fill>
        <patternFill>
          <bgColor theme="7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0</xdr:row>
      <xdr:rowOff>266700</xdr:rowOff>
    </xdr:from>
    <xdr:to>
      <xdr:col>20</xdr:col>
      <xdr:colOff>9524</xdr:colOff>
      <xdr:row>2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6</xdr:row>
      <xdr:rowOff>7620</xdr:rowOff>
    </xdr:from>
    <xdr:to>
      <xdr:col>19</xdr:col>
      <xdr:colOff>1135380</xdr:colOff>
      <xdr:row>8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15</xdr:row>
      <xdr:rowOff>74295</xdr:rowOff>
    </xdr:from>
    <xdr:to>
      <xdr:col>20</xdr:col>
      <xdr:colOff>48100</xdr:colOff>
      <xdr:row>16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16</xdr:row>
      <xdr:rowOff>9525</xdr:rowOff>
    </xdr:from>
    <xdr:to>
      <xdr:col>19</xdr:col>
      <xdr:colOff>21430</xdr:colOff>
      <xdr:row>17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9</xdr:row>
      <xdr:rowOff>217171</xdr:rowOff>
    </xdr:from>
    <xdr:to>
      <xdr:col>18</xdr:col>
      <xdr:colOff>1630680</xdr:colOff>
      <xdr:row>11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3</xdr:row>
      <xdr:rowOff>19050</xdr:rowOff>
    </xdr:from>
    <xdr:to>
      <xdr:col>18</xdr:col>
      <xdr:colOff>285750</xdr:colOff>
      <xdr:row>4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25</xdr:row>
      <xdr:rowOff>28575</xdr:rowOff>
    </xdr:from>
    <xdr:to>
      <xdr:col>20</xdr:col>
      <xdr:colOff>38099</xdr:colOff>
      <xdr:row>26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28</xdr:row>
      <xdr:rowOff>28575</xdr:rowOff>
    </xdr:from>
    <xdr:to>
      <xdr:col>19</xdr:col>
      <xdr:colOff>247649</xdr:colOff>
      <xdr:row>28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29</xdr:row>
      <xdr:rowOff>28574</xdr:rowOff>
    </xdr:from>
    <xdr:to>
      <xdr:col>19</xdr:col>
      <xdr:colOff>247650</xdr:colOff>
      <xdr:row>30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25</xdr:row>
      <xdr:rowOff>185738</xdr:rowOff>
    </xdr:from>
    <xdr:to>
      <xdr:col>19</xdr:col>
      <xdr:colOff>16668</xdr:colOff>
      <xdr:row>27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Table" displayName="StudentsTable" ref="C1:Q55" totalsRowShown="0" headerRowDxfId="25" headerRowBorderDxfId="24" tableBorderDxfId="23" totalsRowBorderDxfId="22">
  <autoFilter ref="C1:Q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tudent number" dataDxfId="21"/>
    <tableColumn id="2" xr3:uid="{00000000-0010-0000-0000-000002000000}" name="Student name" dataDxfId="20"/>
    <tableColumn id="3" xr3:uid="{00000000-0010-0000-0000-000003000000}" name="Campus" dataDxfId="19"/>
    <tableColumn id="4" xr3:uid="{00000000-0010-0000-0000-000004000000}" name="Nationality" dataDxfId="18"/>
    <tableColumn id="5" xr3:uid="{00000000-0010-0000-0000-000005000000}" name="Course" dataDxfId="17"/>
    <tableColumn id="6" xr3:uid="{00000000-0010-0000-0000-000006000000}" name="Gender" dataDxfId="16"/>
    <tableColumn id="7" xr3:uid="{00000000-0010-0000-0000-000007000000}" name=" Attendance Percentage (Current Semester)" dataDxfId="15"/>
    <tableColumn id="8" xr3:uid="{00000000-0010-0000-0000-000008000000}" name="Birth Year" dataDxfId="14"/>
    <tableColumn id="9" xr3:uid="{00000000-0010-0000-0000-000009000000}" name="First Enrolment Date" dataDxfId="13"/>
    <tableColumn id="10" xr3:uid="{00000000-0010-0000-0000-00000A000000}" name="Number of Units enrolled (Current Semester)" dataDxfId="12"/>
    <tableColumn id="11" xr3:uid="{00000000-0010-0000-0000-00000B000000}" name="Number of units Failed (Current Semester)" dataDxfId="11"/>
    <tableColumn id="12" xr3:uid="{00000000-0010-0000-0000-00000C000000}" name="Total Number of units enrolled" dataDxfId="10"/>
    <tableColumn id="13" xr3:uid="{00000000-0010-0000-0000-00000D000000}" name="Total payments" dataDxfId="9">
      <calculatedColumnFormula>+N2*2510</calculatedColumnFormula>
    </tableColumn>
    <tableColumn id="14" xr3:uid="{00000000-0010-0000-0000-00000E000000}" name="Average Total Marks out of 100" dataDxfId="8"/>
    <tableColumn id="15" xr3:uid="{00000000-0010-0000-0000-00000F000000}" name=" Total Grade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ationalitiesTable" displayName="NationalitiesTable" ref="C5:C18" totalsRowShown="0" headerRowDxfId="6" headerRowBorderDxfId="5" tableBorderDxfId="4" totalsRowBorderDxfId="3">
  <autoFilter ref="C5:C18" xr:uid="{00000000-0009-0000-0100-000002000000}">
    <filterColumn colId="0" hiddenButton="1"/>
  </autoFilter>
  <sortState xmlns:xlrd2="http://schemas.microsoft.com/office/spreadsheetml/2017/richdata2" ref="C6:C18">
    <sortCondition ref="C17"/>
  </sortState>
  <tableColumns count="1">
    <tableColumn id="1" xr3:uid="{00000000-0010-0000-0100-000001000000}" name="Nationaliti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40" zoomScaleNormal="100" workbookViewId="0">
      <selection activeCell="I6" sqref="I6:O6"/>
    </sheetView>
  </sheetViews>
  <sheetFormatPr baseColWidth="10" defaultColWidth="9.88671875" defaultRowHeight="14.4"/>
  <cols>
    <col min="1" max="8" width="9.88671875" style="27"/>
    <col min="9" max="12" width="12.33203125" style="27" customWidth="1"/>
    <col min="13" max="13" width="39.5546875" style="27" customWidth="1"/>
    <col min="14" max="16" width="12.33203125" style="27" customWidth="1"/>
    <col min="17" max="16384" width="9.88671875" style="27"/>
  </cols>
  <sheetData>
    <row r="1" spans="1:16">
      <c r="H1" s="28"/>
    </row>
    <row r="2" spans="1:16" ht="34.799999999999997">
      <c r="H2" s="59" t="s">
        <v>105</v>
      </c>
      <c r="I2" s="60"/>
      <c r="J2" s="60"/>
      <c r="K2" s="60"/>
      <c r="L2" s="60"/>
      <c r="M2" s="60"/>
      <c r="N2" s="60"/>
      <c r="O2" s="60"/>
      <c r="P2" s="60"/>
    </row>
    <row r="3" spans="1:16">
      <c r="H3" s="28"/>
    </row>
    <row r="4" spans="1:16" ht="30">
      <c r="H4" s="61" t="s">
        <v>120</v>
      </c>
      <c r="I4" s="62"/>
      <c r="J4" s="62"/>
      <c r="K4" s="62"/>
      <c r="L4" s="62"/>
      <c r="M4" s="62"/>
      <c r="N4" s="62"/>
      <c r="O4" s="62"/>
      <c r="P4" s="62"/>
    </row>
    <row r="5" spans="1:16" ht="15" thickBot="1">
      <c r="H5" s="28"/>
    </row>
    <row r="6" spans="1:16" ht="31.8" thickBot="1">
      <c r="H6" s="28"/>
      <c r="I6" s="63" t="s">
        <v>104</v>
      </c>
      <c r="J6" s="64"/>
      <c r="K6" s="64"/>
      <c r="L6" s="64"/>
      <c r="M6" s="64"/>
      <c r="N6" s="64"/>
      <c r="O6" s="65"/>
      <c r="P6" s="29"/>
    </row>
    <row r="7" spans="1:16" s="30" customFormat="1"/>
    <row r="8" spans="1:16" s="30" customFormat="1"/>
    <row r="9" spans="1:16" s="30" customFormat="1"/>
    <row r="10" spans="1:16" ht="18" thickBot="1">
      <c r="A10" s="31" t="s">
        <v>121</v>
      </c>
      <c r="B10" s="31"/>
      <c r="C10" s="31"/>
      <c r="D10" s="31"/>
      <c r="E10" s="31"/>
      <c r="F10" s="31"/>
      <c r="G10" s="31"/>
      <c r="H10" s="29"/>
      <c r="I10" s="30"/>
      <c r="J10" s="30"/>
      <c r="K10" s="30"/>
      <c r="L10" s="30"/>
      <c r="M10" s="30"/>
      <c r="N10" s="30"/>
      <c r="O10" s="30"/>
      <c r="P10" s="30"/>
    </row>
    <row r="11" spans="1:16" ht="12.6" customHeight="1" thickTop="1">
      <c r="A11" s="32"/>
      <c r="B11" s="32"/>
      <c r="C11" s="32"/>
      <c r="D11" s="32"/>
      <c r="E11" s="32"/>
      <c r="F11" s="32"/>
      <c r="G11" s="32"/>
      <c r="H11" s="32"/>
      <c r="I11" s="30"/>
      <c r="J11" s="30"/>
      <c r="K11" s="30"/>
      <c r="L11" s="30"/>
      <c r="M11" s="30"/>
      <c r="N11" s="30"/>
      <c r="O11" s="30"/>
      <c r="P11" s="30"/>
    </row>
    <row r="12" spans="1:16" ht="60" customHeight="1">
      <c r="A12" s="66" t="s">
        <v>163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33"/>
      <c r="O12" s="33"/>
    </row>
    <row r="13" spans="1:16" s="30" customFormat="1" ht="9" customHeight="1"/>
    <row r="14" spans="1:16" s="30" customFormat="1" ht="5.4" customHeight="1"/>
    <row r="15" spans="1:16" ht="18" thickBot="1">
      <c r="A15" s="31" t="s">
        <v>103</v>
      </c>
      <c r="B15" s="31"/>
      <c r="C15" s="31"/>
      <c r="D15" s="31"/>
      <c r="E15" s="31"/>
      <c r="F15" s="31"/>
      <c r="G15" s="31"/>
      <c r="H15" s="29"/>
      <c r="I15" s="34"/>
      <c r="M15" s="35"/>
    </row>
    <row r="16" spans="1:16" ht="10.5" customHeight="1" thickTop="1">
      <c r="A16" s="32"/>
      <c r="B16" s="32"/>
      <c r="C16" s="32"/>
      <c r="D16" s="32"/>
      <c r="E16" s="32"/>
      <c r="F16" s="32"/>
      <c r="G16" s="32"/>
      <c r="H16" s="32"/>
      <c r="I16" s="34"/>
    </row>
    <row r="17" spans="1:2" s="30" customFormat="1">
      <c r="A17" s="30" t="s">
        <v>164</v>
      </c>
    </row>
    <row r="18" spans="1:2" s="30" customFormat="1"/>
    <row r="19" spans="1:2" s="30" customFormat="1">
      <c r="A19" s="30" t="s">
        <v>165</v>
      </c>
    </row>
    <row r="20" spans="1:2" s="30" customFormat="1">
      <c r="A20" s="40" t="s">
        <v>172</v>
      </c>
    </row>
    <row r="21" spans="1:2" s="30" customFormat="1">
      <c r="A21" s="30" t="s">
        <v>102</v>
      </c>
    </row>
    <row r="22" spans="1:2" s="30" customFormat="1">
      <c r="A22" s="30" t="s">
        <v>170</v>
      </c>
    </row>
    <row r="23" spans="1:2" s="30" customFormat="1"/>
    <row r="24" spans="1:2" s="30" customFormat="1">
      <c r="A24" s="30" t="s">
        <v>169</v>
      </c>
    </row>
    <row r="25" spans="1:2" s="30" customFormat="1"/>
    <row r="26" spans="1:2">
      <c r="A26" s="27">
        <v>1</v>
      </c>
      <c r="B26" s="26" t="s">
        <v>173</v>
      </c>
    </row>
    <row r="27" spans="1:2">
      <c r="A27" s="27">
        <v>2</v>
      </c>
      <c r="B27" s="26" t="s">
        <v>196</v>
      </c>
    </row>
    <row r="28" spans="1:2">
      <c r="A28" s="27">
        <v>3</v>
      </c>
      <c r="B28" s="26" t="s">
        <v>218</v>
      </c>
    </row>
    <row r="29" spans="1:2">
      <c r="A29" s="27">
        <v>4</v>
      </c>
      <c r="B29" s="26" t="s">
        <v>219</v>
      </c>
    </row>
    <row r="30" spans="1:2">
      <c r="A30" s="27">
        <v>5</v>
      </c>
      <c r="B30" s="26" t="s">
        <v>197</v>
      </c>
    </row>
    <row r="31" spans="1:2">
      <c r="A31" s="27">
        <v>6</v>
      </c>
      <c r="B31" s="26" t="s">
        <v>210</v>
      </c>
    </row>
    <row r="32" spans="1:2">
      <c r="A32" s="27">
        <v>7</v>
      </c>
      <c r="B32" s="26" t="s">
        <v>174</v>
      </c>
    </row>
    <row r="33" spans="1:2">
      <c r="A33" s="27">
        <v>8</v>
      </c>
      <c r="B33" s="26" t="s">
        <v>175</v>
      </c>
    </row>
    <row r="34" spans="1:2">
      <c r="A34" s="27">
        <v>9</v>
      </c>
      <c r="B34" s="26" t="s">
        <v>168</v>
      </c>
    </row>
    <row r="35" spans="1:2">
      <c r="A35" s="27">
        <v>10</v>
      </c>
      <c r="B35" s="26" t="s">
        <v>167</v>
      </c>
    </row>
    <row r="36" spans="1:2">
      <c r="A36" s="27">
        <v>11</v>
      </c>
      <c r="B36" s="36" t="s">
        <v>166</v>
      </c>
    </row>
    <row r="37" spans="1:2">
      <c r="A37" s="27">
        <v>12</v>
      </c>
      <c r="B37" s="26" t="s">
        <v>171</v>
      </c>
    </row>
    <row r="38" spans="1:2">
      <c r="A38" s="27">
        <v>13</v>
      </c>
      <c r="B38" s="26" t="s">
        <v>184</v>
      </c>
    </row>
    <row r="39" spans="1:2">
      <c r="A39" s="27">
        <v>14</v>
      </c>
      <c r="B39" s="26" t="s">
        <v>176</v>
      </c>
    </row>
    <row r="40" spans="1:2">
      <c r="A40" s="27">
        <v>15</v>
      </c>
      <c r="B40" s="26" t="s">
        <v>178</v>
      </c>
    </row>
    <row r="41" spans="1:2">
      <c r="A41" s="27">
        <v>16</v>
      </c>
      <c r="B41" s="26" t="s">
        <v>177</v>
      </c>
    </row>
    <row r="42" spans="1:2">
      <c r="A42" s="27">
        <v>17</v>
      </c>
      <c r="B42" s="26" t="s">
        <v>179</v>
      </c>
    </row>
    <row r="43" spans="1:2">
      <c r="A43" s="27">
        <v>18</v>
      </c>
      <c r="B43" s="26" t="s">
        <v>180</v>
      </c>
    </row>
    <row r="44" spans="1:2">
      <c r="A44" s="27">
        <v>19</v>
      </c>
      <c r="B44" s="26" t="s">
        <v>186</v>
      </c>
    </row>
    <row r="45" spans="1:2">
      <c r="A45" s="27">
        <v>20</v>
      </c>
      <c r="B45" s="26" t="s">
        <v>187</v>
      </c>
    </row>
    <row r="46" spans="1:2">
      <c r="B46" s="26" t="s">
        <v>188</v>
      </c>
    </row>
    <row r="47" spans="1:2">
      <c r="A47" s="27">
        <v>21</v>
      </c>
      <c r="B47" s="26" t="s">
        <v>185</v>
      </c>
    </row>
    <row r="48" spans="1:2">
      <c r="A48" s="27">
        <v>22</v>
      </c>
      <c r="B48" s="26" t="s">
        <v>189</v>
      </c>
    </row>
    <row r="49" spans="1:2">
      <c r="A49" s="27">
        <v>23</v>
      </c>
      <c r="B49" s="26" t="s">
        <v>190</v>
      </c>
    </row>
    <row r="50" spans="1:2">
      <c r="A50" s="27">
        <v>24</v>
      </c>
      <c r="B50" s="26" t="s">
        <v>194</v>
      </c>
    </row>
    <row r="51" spans="1:2">
      <c r="B51" s="26" t="s">
        <v>195</v>
      </c>
    </row>
    <row r="52" spans="1:2">
      <c r="A52" s="27">
        <v>25</v>
      </c>
      <c r="B52" s="26" t="s">
        <v>191</v>
      </c>
    </row>
    <row r="53" spans="1:2">
      <c r="A53" s="27">
        <v>26</v>
      </c>
      <c r="B53" s="26" t="s">
        <v>192</v>
      </c>
    </row>
    <row r="54" spans="1:2">
      <c r="A54" s="27">
        <v>27</v>
      </c>
      <c r="B54" s="26" t="s">
        <v>193</v>
      </c>
    </row>
    <row r="55" spans="1:2">
      <c r="A55" s="27">
        <v>28</v>
      </c>
      <c r="B55" s="26" t="s">
        <v>183</v>
      </c>
    </row>
    <row r="56" spans="1:2">
      <c r="A56" s="27">
        <v>29</v>
      </c>
      <c r="B56" s="26" t="s">
        <v>181</v>
      </c>
    </row>
    <row r="57" spans="1:2" s="30" customFormat="1">
      <c r="A57" s="27">
        <v>30</v>
      </c>
      <c r="B57" s="26" t="s">
        <v>182</v>
      </c>
    </row>
    <row r="58" spans="1:2" s="30" customFormat="1"/>
    <row r="59" spans="1:2" s="30" customFormat="1"/>
    <row r="60" spans="1:2" s="30" customFormat="1">
      <c r="A60" s="30" t="s">
        <v>101</v>
      </c>
    </row>
    <row r="61" spans="1:2" s="30" customFormat="1"/>
    <row r="64" spans="1:2">
      <c r="A64" s="37"/>
    </row>
    <row r="65" spans="1:1">
      <c r="A65" s="38"/>
    </row>
    <row r="66" spans="1:1">
      <c r="A66" s="38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baseColWidth="10"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0"/>
  <sheetViews>
    <sheetView tabSelected="1" topLeftCell="I1" zoomScaleNormal="100" workbookViewId="0">
      <selection activeCell="S1" sqref="S1:T1"/>
    </sheetView>
  </sheetViews>
  <sheetFormatPr baseColWidth="10" defaultColWidth="8.88671875" defaultRowHeight="14.4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20.44140625" style="1" customWidth="1"/>
    <col min="10" max="10" width="17.33203125" style="1" customWidth="1"/>
    <col min="11" max="11" width="22.6640625" style="1" customWidth="1"/>
    <col min="12" max="12" width="14.33203125" style="1" customWidth="1"/>
    <col min="13" max="13" width="17.33203125" style="1" customWidth="1"/>
    <col min="14" max="14" width="13" style="1" customWidth="1"/>
    <col min="15" max="15" width="15" style="1" customWidth="1"/>
    <col min="16" max="16" width="11.664062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55.2">
      <c r="C1" s="43" t="s">
        <v>12</v>
      </c>
      <c r="D1" s="14" t="s">
        <v>13</v>
      </c>
      <c r="E1" s="14" t="s">
        <v>10</v>
      </c>
      <c r="F1" s="14" t="s">
        <v>14</v>
      </c>
      <c r="G1" s="14" t="s">
        <v>11</v>
      </c>
      <c r="H1" s="14" t="s">
        <v>106</v>
      </c>
      <c r="I1" s="15" t="s">
        <v>108</v>
      </c>
      <c r="J1" s="14" t="s">
        <v>107</v>
      </c>
      <c r="K1" s="15" t="s">
        <v>117</v>
      </c>
      <c r="L1" s="15" t="s">
        <v>211</v>
      </c>
      <c r="M1" s="15" t="s">
        <v>212</v>
      </c>
      <c r="N1" s="15" t="s">
        <v>118</v>
      </c>
      <c r="O1" s="15" t="s">
        <v>119</v>
      </c>
      <c r="P1" s="15" t="s">
        <v>111</v>
      </c>
      <c r="Q1" s="45" t="s">
        <v>217</v>
      </c>
      <c r="R1" s="2"/>
      <c r="S1" s="67" t="s">
        <v>199</v>
      </c>
      <c r="T1" s="67"/>
    </row>
    <row r="2" spans="3:20" ht="15" customHeight="1">
      <c r="C2" s="44" t="s">
        <v>78</v>
      </c>
      <c r="D2" s="4" t="s">
        <v>25</v>
      </c>
      <c r="E2" s="4" t="s">
        <v>91</v>
      </c>
      <c r="F2" s="4" t="s">
        <v>94</v>
      </c>
      <c r="G2" s="4" t="s">
        <v>98</v>
      </c>
      <c r="H2" s="3" t="s">
        <v>109</v>
      </c>
      <c r="I2" s="16">
        <v>0.72</v>
      </c>
      <c r="J2" s="3">
        <v>1992</v>
      </c>
      <c r="K2" s="25">
        <v>42401</v>
      </c>
      <c r="L2" s="3">
        <v>1</v>
      </c>
      <c r="M2" s="3">
        <v>0</v>
      </c>
      <c r="N2" s="3">
        <v>4</v>
      </c>
      <c r="O2" s="18">
        <f>+N2*2510</f>
        <v>10040</v>
      </c>
      <c r="P2" s="17">
        <v>84</v>
      </c>
      <c r="Q2" s="46" t="s">
        <v>112</v>
      </c>
      <c r="S2" s="73" t="s">
        <v>99</v>
      </c>
      <c r="T2" s="73"/>
    </row>
    <row r="3" spans="3:20" ht="15" customHeight="1">
      <c r="C3" s="44" t="s">
        <v>79</v>
      </c>
      <c r="D3" s="4" t="s">
        <v>26</v>
      </c>
      <c r="E3" s="4" t="s">
        <v>91</v>
      </c>
      <c r="F3" s="4" t="s">
        <v>94</v>
      </c>
      <c r="G3" s="4" t="s">
        <v>96</v>
      </c>
      <c r="H3" s="3" t="s">
        <v>110</v>
      </c>
      <c r="I3" s="16">
        <v>0.65</v>
      </c>
      <c r="J3" s="3">
        <v>1995</v>
      </c>
      <c r="K3" s="25">
        <v>41306</v>
      </c>
      <c r="L3" s="3">
        <v>5</v>
      </c>
      <c r="M3" s="3">
        <v>1</v>
      </c>
      <c r="N3" s="3">
        <v>17</v>
      </c>
      <c r="O3" s="18">
        <f t="shared" ref="O3:O54" si="0">+N3*2510</f>
        <v>42670</v>
      </c>
      <c r="P3" s="17">
        <v>69</v>
      </c>
      <c r="Q3" s="46" t="s">
        <v>113</v>
      </c>
      <c r="S3" s="19" t="s">
        <v>93</v>
      </c>
      <c r="T3" s="20">
        <f>COUNTIFS(Campus,S3)</f>
        <v>9</v>
      </c>
    </row>
    <row r="4" spans="3:20" ht="15" customHeight="1">
      <c r="C4" s="44" t="s">
        <v>122</v>
      </c>
      <c r="D4" s="4" t="s">
        <v>27</v>
      </c>
      <c r="E4" s="4" t="s">
        <v>92</v>
      </c>
      <c r="F4" s="4" t="s">
        <v>24</v>
      </c>
      <c r="G4" s="4" t="s">
        <v>96</v>
      </c>
      <c r="H4" s="3" t="s">
        <v>110</v>
      </c>
      <c r="I4" s="16">
        <v>1</v>
      </c>
      <c r="J4" s="3">
        <v>1991</v>
      </c>
      <c r="K4" s="25">
        <v>42552</v>
      </c>
      <c r="L4" s="3">
        <v>2</v>
      </c>
      <c r="M4" s="3">
        <v>0</v>
      </c>
      <c r="N4" s="3">
        <v>5</v>
      </c>
      <c r="O4" s="18">
        <f t="shared" si="0"/>
        <v>12550</v>
      </c>
      <c r="P4" s="17">
        <v>50</v>
      </c>
      <c r="Q4" s="46" t="s">
        <v>114</v>
      </c>
      <c r="S4" s="74" t="s">
        <v>198</v>
      </c>
      <c r="T4" s="75"/>
    </row>
    <row r="5" spans="3:20" ht="15" customHeight="1">
      <c r="C5" s="44" t="s">
        <v>80</v>
      </c>
      <c r="D5" s="4" t="s">
        <v>28</v>
      </c>
      <c r="E5" s="4" t="s">
        <v>93</v>
      </c>
      <c r="F5" s="4" t="s">
        <v>24</v>
      </c>
      <c r="G5" s="4" t="s">
        <v>97</v>
      </c>
      <c r="H5" s="3" t="s">
        <v>109</v>
      </c>
      <c r="I5" s="16">
        <v>0.28999999999999998</v>
      </c>
      <c r="J5" s="3">
        <v>1988</v>
      </c>
      <c r="K5" s="25">
        <v>41306</v>
      </c>
      <c r="L5" s="3">
        <v>1</v>
      </c>
      <c r="M5" s="3">
        <v>0</v>
      </c>
      <c r="N5" s="3">
        <v>13</v>
      </c>
      <c r="O5" s="18">
        <f t="shared" si="0"/>
        <v>32630</v>
      </c>
      <c r="P5" s="17">
        <v>81</v>
      </c>
      <c r="Q5" s="46" t="s">
        <v>112</v>
      </c>
    </row>
    <row r="6" spans="3:20" ht="15" customHeight="1">
      <c r="C6" s="44" t="s">
        <v>123</v>
      </c>
      <c r="D6" s="4" t="s">
        <v>29</v>
      </c>
      <c r="E6" s="4" t="s">
        <v>92</v>
      </c>
      <c r="F6" s="4" t="s">
        <v>24</v>
      </c>
      <c r="G6" s="4" t="s">
        <v>96</v>
      </c>
      <c r="H6" s="3" t="s">
        <v>109</v>
      </c>
      <c r="I6" s="16">
        <v>0.23</v>
      </c>
      <c r="J6" s="3">
        <v>1989</v>
      </c>
      <c r="K6" s="25">
        <v>41671</v>
      </c>
      <c r="L6" s="3">
        <v>4</v>
      </c>
      <c r="M6" s="3">
        <v>1</v>
      </c>
      <c r="N6" s="3">
        <v>13</v>
      </c>
      <c r="O6" s="18">
        <f t="shared" si="0"/>
        <v>32630</v>
      </c>
      <c r="P6" s="17">
        <v>89</v>
      </c>
      <c r="Q6" s="46" t="s">
        <v>115</v>
      </c>
      <c r="S6" s="67" t="s">
        <v>201</v>
      </c>
      <c r="T6" s="67"/>
    </row>
    <row r="7" spans="3:20" s="2" customFormat="1" ht="51" customHeight="1">
      <c r="C7" s="44" t="s">
        <v>124</v>
      </c>
      <c r="D7" s="4" t="s">
        <v>30</v>
      </c>
      <c r="E7" s="4" t="s">
        <v>92</v>
      </c>
      <c r="F7" s="4" t="s">
        <v>24</v>
      </c>
      <c r="G7" s="4" t="s">
        <v>97</v>
      </c>
      <c r="H7" s="3" t="s">
        <v>110</v>
      </c>
      <c r="I7" s="16">
        <v>0.56999999999999995</v>
      </c>
      <c r="J7" s="3">
        <v>1997</v>
      </c>
      <c r="K7" s="25">
        <v>41821</v>
      </c>
      <c r="L7" s="3">
        <v>3</v>
      </c>
      <c r="M7" s="3">
        <v>0</v>
      </c>
      <c r="N7" s="3">
        <v>12</v>
      </c>
      <c r="O7" s="18">
        <f t="shared" si="0"/>
        <v>30120</v>
      </c>
      <c r="P7" s="17">
        <v>76</v>
      </c>
      <c r="Q7" s="46" t="s">
        <v>112</v>
      </c>
      <c r="R7"/>
      <c r="S7" s="67"/>
      <c r="T7" s="67"/>
    </row>
    <row r="8" spans="3:20">
      <c r="C8" s="44" t="s">
        <v>81</v>
      </c>
      <c r="D8" s="4" t="s">
        <v>31</v>
      </c>
      <c r="E8" s="4" t="s">
        <v>91</v>
      </c>
      <c r="F8" s="4" t="s">
        <v>15</v>
      </c>
      <c r="G8" s="4" t="s">
        <v>98</v>
      </c>
      <c r="H8" s="3" t="s">
        <v>110</v>
      </c>
      <c r="I8" s="16">
        <v>0.6</v>
      </c>
      <c r="J8" s="3">
        <v>1997</v>
      </c>
      <c r="K8" s="25">
        <v>41821</v>
      </c>
      <c r="L8" s="3">
        <v>1</v>
      </c>
      <c r="M8" s="3">
        <v>0</v>
      </c>
      <c r="N8" s="3">
        <v>10</v>
      </c>
      <c r="O8" s="18">
        <f t="shared" si="0"/>
        <v>25100</v>
      </c>
      <c r="P8" s="17">
        <v>75</v>
      </c>
      <c r="Q8" s="46" t="s">
        <v>112</v>
      </c>
      <c r="S8" s="67"/>
      <c r="T8" s="67"/>
    </row>
    <row r="9" spans="3:20" ht="18">
      <c r="C9" s="44" t="s">
        <v>125</v>
      </c>
      <c r="D9" s="4" t="s">
        <v>32</v>
      </c>
      <c r="E9" s="4" t="s">
        <v>91</v>
      </c>
      <c r="F9" s="4" t="s">
        <v>15</v>
      </c>
      <c r="G9" s="4" t="s">
        <v>98</v>
      </c>
      <c r="H9" s="3" t="s">
        <v>110</v>
      </c>
      <c r="I9" s="16">
        <v>0.24</v>
      </c>
      <c r="J9" s="3">
        <v>1995</v>
      </c>
      <c r="K9" s="25">
        <v>42401</v>
      </c>
      <c r="L9" s="3">
        <v>3</v>
      </c>
      <c r="M9" s="3">
        <v>0</v>
      </c>
      <c r="N9" s="3">
        <v>6</v>
      </c>
      <c r="O9" s="18">
        <f t="shared" si="0"/>
        <v>15060</v>
      </c>
      <c r="P9" s="17">
        <v>50</v>
      </c>
      <c r="Q9" s="46" t="s">
        <v>114</v>
      </c>
      <c r="S9" s="73" t="s">
        <v>100</v>
      </c>
      <c r="T9" s="73"/>
    </row>
    <row r="10" spans="3:20" ht="15" customHeight="1">
      <c r="C10" s="44" t="s">
        <v>126</v>
      </c>
      <c r="D10" s="4" t="s">
        <v>33</v>
      </c>
      <c r="E10" s="4" t="s">
        <v>92</v>
      </c>
      <c r="F10" s="4" t="s">
        <v>15</v>
      </c>
      <c r="G10" s="4" t="s">
        <v>97</v>
      </c>
      <c r="H10" s="3" t="s">
        <v>110</v>
      </c>
      <c r="I10" s="16">
        <v>0.72</v>
      </c>
      <c r="J10" s="3">
        <v>1997</v>
      </c>
      <c r="K10" s="25">
        <v>41821</v>
      </c>
      <c r="L10" s="3">
        <v>2</v>
      </c>
      <c r="M10" s="3">
        <v>0</v>
      </c>
      <c r="N10" s="3">
        <v>11</v>
      </c>
      <c r="O10" s="18">
        <f t="shared" si="0"/>
        <v>27610</v>
      </c>
      <c r="P10" s="17">
        <v>63</v>
      </c>
      <c r="Q10" s="46" t="s">
        <v>114</v>
      </c>
      <c r="S10" s="19" t="s">
        <v>96</v>
      </c>
      <c r="T10" s="21">
        <f>COUNTIFS(Course,S10)</f>
        <v>17</v>
      </c>
    </row>
    <row r="11" spans="3:20">
      <c r="C11" s="44" t="s">
        <v>127</v>
      </c>
      <c r="D11" s="4" t="s">
        <v>34</v>
      </c>
      <c r="E11" s="4" t="s">
        <v>93</v>
      </c>
      <c r="F11" s="4" t="s">
        <v>16</v>
      </c>
      <c r="G11" s="4" t="s">
        <v>97</v>
      </c>
      <c r="H11" s="3" t="s">
        <v>110</v>
      </c>
      <c r="I11" s="16">
        <v>0.27</v>
      </c>
      <c r="J11" s="3">
        <v>1984</v>
      </c>
      <c r="K11" s="25">
        <v>41306</v>
      </c>
      <c r="L11" s="3">
        <v>1</v>
      </c>
      <c r="M11" s="3">
        <v>0</v>
      </c>
      <c r="N11" s="3">
        <v>13</v>
      </c>
      <c r="O11" s="18">
        <f t="shared" si="0"/>
        <v>32630</v>
      </c>
      <c r="P11" s="17">
        <v>84</v>
      </c>
      <c r="Q11" s="46" t="s">
        <v>112</v>
      </c>
      <c r="S11" s="71" t="s">
        <v>200</v>
      </c>
    </row>
    <row r="12" spans="3:20">
      <c r="C12" s="44" t="s">
        <v>128</v>
      </c>
      <c r="D12" s="4" t="s">
        <v>35</v>
      </c>
      <c r="E12" s="4" t="s">
        <v>92</v>
      </c>
      <c r="F12" s="4" t="s">
        <v>16</v>
      </c>
      <c r="G12" s="4" t="s">
        <v>97</v>
      </c>
      <c r="H12" s="3" t="s">
        <v>109</v>
      </c>
      <c r="I12" s="16">
        <v>0.31</v>
      </c>
      <c r="J12" s="3">
        <v>1987</v>
      </c>
      <c r="K12" s="25">
        <v>42767</v>
      </c>
      <c r="L12" s="3">
        <v>3</v>
      </c>
      <c r="M12" s="3">
        <v>1</v>
      </c>
      <c r="N12" s="3">
        <v>3</v>
      </c>
      <c r="O12" s="18">
        <f t="shared" si="0"/>
        <v>7530</v>
      </c>
      <c r="P12" s="17">
        <v>39</v>
      </c>
      <c r="Q12" s="46" t="s">
        <v>116</v>
      </c>
      <c r="S12" s="71"/>
    </row>
    <row r="13" spans="3:20">
      <c r="C13" s="44" t="s">
        <v>129</v>
      </c>
      <c r="D13" s="4" t="s">
        <v>36</v>
      </c>
      <c r="E13" s="4" t="s">
        <v>92</v>
      </c>
      <c r="F13" s="4" t="s">
        <v>17</v>
      </c>
      <c r="G13" s="4" t="s">
        <v>96</v>
      </c>
      <c r="H13" s="3" t="s">
        <v>109</v>
      </c>
      <c r="I13" s="16">
        <v>0.61</v>
      </c>
      <c r="J13" s="3">
        <v>1992</v>
      </c>
      <c r="K13" s="25">
        <v>42401</v>
      </c>
      <c r="L13" s="3">
        <v>4</v>
      </c>
      <c r="M13" s="3">
        <v>1</v>
      </c>
      <c r="N13" s="3">
        <v>7</v>
      </c>
      <c r="O13" s="18">
        <f t="shared" si="0"/>
        <v>17570</v>
      </c>
      <c r="P13" s="17">
        <v>79</v>
      </c>
      <c r="Q13" s="46" t="s">
        <v>112</v>
      </c>
    </row>
    <row r="14" spans="3:20">
      <c r="C14" s="44" t="s">
        <v>130</v>
      </c>
      <c r="D14" s="4" t="s">
        <v>37</v>
      </c>
      <c r="E14" s="4" t="s">
        <v>91</v>
      </c>
      <c r="F14" s="4" t="s">
        <v>18</v>
      </c>
      <c r="G14" s="4" t="s">
        <v>97</v>
      </c>
      <c r="H14" s="3" t="s">
        <v>109</v>
      </c>
      <c r="I14" s="16">
        <v>0.24</v>
      </c>
      <c r="J14" s="3">
        <v>1995</v>
      </c>
      <c r="K14" s="25">
        <v>41091</v>
      </c>
      <c r="L14" s="3">
        <v>3</v>
      </c>
      <c r="M14" s="3">
        <v>0</v>
      </c>
      <c r="N14" s="3">
        <v>18</v>
      </c>
      <c r="O14" s="18">
        <f t="shared" si="0"/>
        <v>45180</v>
      </c>
      <c r="P14" s="17">
        <v>50</v>
      </c>
      <c r="Q14" s="46" t="s">
        <v>114</v>
      </c>
      <c r="S14" s="72" t="s">
        <v>204</v>
      </c>
      <c r="T14" s="76" t="s">
        <v>202</v>
      </c>
    </row>
    <row r="15" spans="3:20">
      <c r="C15" s="44" t="s">
        <v>131</v>
      </c>
      <c r="D15" s="4" t="s">
        <v>38</v>
      </c>
      <c r="E15" s="4" t="s">
        <v>91</v>
      </c>
      <c r="F15" s="4" t="s">
        <v>18</v>
      </c>
      <c r="G15" s="4" t="s">
        <v>98</v>
      </c>
      <c r="H15" s="3" t="s">
        <v>109</v>
      </c>
      <c r="I15" s="16">
        <v>0.47</v>
      </c>
      <c r="J15" s="3">
        <v>1996</v>
      </c>
      <c r="K15" s="25">
        <v>40940</v>
      </c>
      <c r="L15" s="3">
        <v>3</v>
      </c>
      <c r="M15" s="3">
        <v>1</v>
      </c>
      <c r="N15" s="3">
        <v>18</v>
      </c>
      <c r="O15" s="18">
        <f t="shared" si="0"/>
        <v>45180</v>
      </c>
      <c r="P15" s="17">
        <v>60</v>
      </c>
      <c r="Q15" s="46" t="s">
        <v>114</v>
      </c>
      <c r="S15" s="72"/>
      <c r="T15" s="76"/>
    </row>
    <row r="16" spans="3:20">
      <c r="C16" s="44" t="s">
        <v>132</v>
      </c>
      <c r="D16" s="4" t="s">
        <v>39</v>
      </c>
      <c r="E16" s="4" t="s">
        <v>92</v>
      </c>
      <c r="F16" s="4" t="s">
        <v>18</v>
      </c>
      <c r="G16" s="4" t="s">
        <v>96</v>
      </c>
      <c r="H16" s="3" t="s">
        <v>110</v>
      </c>
      <c r="I16" s="16">
        <v>0.31</v>
      </c>
      <c r="J16" s="3">
        <v>1997</v>
      </c>
      <c r="K16" s="25">
        <v>40940</v>
      </c>
      <c r="L16" s="3">
        <v>1</v>
      </c>
      <c r="M16" s="3">
        <v>0</v>
      </c>
      <c r="N16" s="3">
        <v>16</v>
      </c>
      <c r="O16" s="18">
        <f t="shared" si="0"/>
        <v>40160</v>
      </c>
      <c r="P16" s="17">
        <v>73</v>
      </c>
      <c r="Q16" s="46" t="s">
        <v>113</v>
      </c>
      <c r="S16" s="72"/>
      <c r="T16" s="76"/>
    </row>
    <row r="17" spans="3:21">
      <c r="C17" s="44" t="s">
        <v>133</v>
      </c>
      <c r="D17" s="4" t="s">
        <v>40</v>
      </c>
      <c r="E17" s="4" t="s">
        <v>93</v>
      </c>
      <c r="F17" s="4" t="s">
        <v>19</v>
      </c>
      <c r="G17" s="4" t="s">
        <v>96</v>
      </c>
      <c r="H17" s="3" t="s">
        <v>109</v>
      </c>
      <c r="I17" s="16">
        <v>0.25</v>
      </c>
      <c r="J17" s="3">
        <v>1992</v>
      </c>
      <c r="K17" s="25">
        <v>41456</v>
      </c>
      <c r="L17" s="3">
        <v>2</v>
      </c>
      <c r="M17" s="3">
        <v>0</v>
      </c>
      <c r="N17" s="3">
        <v>14</v>
      </c>
      <c r="O17" s="18">
        <f t="shared" si="0"/>
        <v>35140</v>
      </c>
      <c r="P17" s="17">
        <v>78</v>
      </c>
      <c r="Q17" s="46" t="s">
        <v>112</v>
      </c>
      <c r="S17" s="72"/>
      <c r="T17" s="76"/>
    </row>
    <row r="18" spans="3:21">
      <c r="C18" s="44" t="s">
        <v>134</v>
      </c>
      <c r="D18" s="4" t="s">
        <v>41</v>
      </c>
      <c r="E18" s="4" t="s">
        <v>92</v>
      </c>
      <c r="F18" s="4" t="s">
        <v>19</v>
      </c>
      <c r="G18" s="4" t="s">
        <v>97</v>
      </c>
      <c r="H18" s="3" t="s">
        <v>109</v>
      </c>
      <c r="I18" s="16">
        <v>0.41</v>
      </c>
      <c r="J18" s="3">
        <v>1976</v>
      </c>
      <c r="K18" s="25">
        <v>42186</v>
      </c>
      <c r="L18" s="3">
        <v>3</v>
      </c>
      <c r="M18" s="3">
        <v>0</v>
      </c>
      <c r="N18" s="3">
        <v>9</v>
      </c>
      <c r="O18" s="18">
        <f t="shared" si="0"/>
        <v>22590</v>
      </c>
      <c r="P18" s="17">
        <v>69</v>
      </c>
      <c r="Q18" s="46" t="s">
        <v>113</v>
      </c>
      <c r="S18" s="72"/>
      <c r="T18" s="22" t="s">
        <v>96</v>
      </c>
    </row>
    <row r="19" spans="3:21">
      <c r="C19" s="44" t="s">
        <v>135</v>
      </c>
      <c r="D19" s="4" t="s">
        <v>42</v>
      </c>
      <c r="E19" s="4" t="s">
        <v>92</v>
      </c>
      <c r="F19" s="4" t="s">
        <v>20</v>
      </c>
      <c r="G19" s="4" t="s">
        <v>96</v>
      </c>
      <c r="H19" s="3" t="s">
        <v>109</v>
      </c>
      <c r="I19" s="16">
        <v>0.41</v>
      </c>
      <c r="J19" s="3">
        <v>1993</v>
      </c>
      <c r="K19" s="25">
        <v>42401</v>
      </c>
      <c r="L19" s="3">
        <v>2</v>
      </c>
      <c r="M19" s="3">
        <v>0</v>
      </c>
      <c r="N19" s="3">
        <v>5</v>
      </c>
      <c r="O19" s="18">
        <f t="shared" si="0"/>
        <v>12550</v>
      </c>
      <c r="P19" s="17">
        <v>52</v>
      </c>
      <c r="Q19" s="46" t="s">
        <v>114</v>
      </c>
      <c r="S19" s="83" t="str">
        <f>"Number of "&amp;T18&amp;" students with a "&amp;U24&amp;" grade"</f>
        <v>Number of Accounting students with a Fail grade</v>
      </c>
      <c r="T19" s="84"/>
    </row>
    <row r="20" spans="3:21" ht="14.4" customHeight="1">
      <c r="C20" s="44" t="s">
        <v>136</v>
      </c>
      <c r="D20" s="4" t="s">
        <v>43</v>
      </c>
      <c r="E20" s="4" t="s">
        <v>91</v>
      </c>
      <c r="F20" s="4" t="s">
        <v>20</v>
      </c>
      <c r="G20" s="4" t="s">
        <v>97</v>
      </c>
      <c r="H20" s="3" t="s">
        <v>109</v>
      </c>
      <c r="I20" s="16">
        <v>0.96</v>
      </c>
      <c r="J20" s="3">
        <v>1991</v>
      </c>
      <c r="K20" s="25">
        <v>41821</v>
      </c>
      <c r="L20" s="3">
        <v>3</v>
      </c>
      <c r="M20" s="3">
        <v>1</v>
      </c>
      <c r="N20" s="3">
        <v>12</v>
      </c>
      <c r="O20" s="18">
        <f t="shared" si="0"/>
        <v>30120</v>
      </c>
      <c r="P20" s="17">
        <v>84</v>
      </c>
      <c r="Q20" s="46" t="s">
        <v>112</v>
      </c>
      <c r="U20" s="77" t="s">
        <v>203</v>
      </c>
    </row>
    <row r="21" spans="3:21" ht="15" customHeight="1">
      <c r="C21" s="44" t="s">
        <v>82</v>
      </c>
      <c r="D21" s="4" t="s">
        <v>44</v>
      </c>
      <c r="E21" s="4" t="s">
        <v>91</v>
      </c>
      <c r="F21" s="4" t="s">
        <v>20</v>
      </c>
      <c r="G21" s="4" t="s">
        <v>98</v>
      </c>
      <c r="H21" s="3" t="s">
        <v>109</v>
      </c>
      <c r="I21" s="16">
        <v>0.47</v>
      </c>
      <c r="J21" s="3">
        <v>1997</v>
      </c>
      <c r="K21" s="25">
        <v>42767</v>
      </c>
      <c r="L21" s="3">
        <v>4</v>
      </c>
      <c r="M21" s="3">
        <v>1</v>
      </c>
      <c r="N21" s="3">
        <v>4</v>
      </c>
      <c r="O21" s="18">
        <f t="shared" si="0"/>
        <v>10040</v>
      </c>
      <c r="P21" s="17">
        <v>41</v>
      </c>
      <c r="Q21" s="46" t="s">
        <v>116</v>
      </c>
      <c r="U21" s="78"/>
    </row>
    <row r="22" spans="3:21" ht="15" customHeight="1">
      <c r="C22" s="44" t="s">
        <v>137</v>
      </c>
      <c r="D22" s="4" t="s">
        <v>45</v>
      </c>
      <c r="E22" s="4" t="s">
        <v>92</v>
      </c>
      <c r="F22" s="4" t="s">
        <v>21</v>
      </c>
      <c r="G22" s="4" t="s">
        <v>98</v>
      </c>
      <c r="H22" s="3" t="s">
        <v>109</v>
      </c>
      <c r="I22" s="16">
        <v>1</v>
      </c>
      <c r="J22" s="3">
        <v>1994</v>
      </c>
      <c r="K22" s="25">
        <v>41306</v>
      </c>
      <c r="L22" s="3">
        <v>3</v>
      </c>
      <c r="M22" s="3">
        <v>0</v>
      </c>
      <c r="N22" s="3">
        <v>15</v>
      </c>
      <c r="O22" s="18">
        <f t="shared" si="0"/>
        <v>37650</v>
      </c>
      <c r="P22" s="17">
        <v>75</v>
      </c>
      <c r="Q22" s="46" t="s">
        <v>112</v>
      </c>
      <c r="U22" s="78"/>
    </row>
    <row r="23" spans="3:21">
      <c r="C23" s="44" t="s">
        <v>138</v>
      </c>
      <c r="D23" s="4" t="s">
        <v>46</v>
      </c>
      <c r="E23" s="4" t="s">
        <v>93</v>
      </c>
      <c r="F23" s="4" t="s">
        <v>22</v>
      </c>
      <c r="G23" s="4" t="s">
        <v>97</v>
      </c>
      <c r="H23" s="3" t="s">
        <v>109</v>
      </c>
      <c r="I23" s="16">
        <v>0.37</v>
      </c>
      <c r="J23" s="3">
        <v>1990</v>
      </c>
      <c r="K23" s="25">
        <v>40940</v>
      </c>
      <c r="L23" s="3">
        <v>4</v>
      </c>
      <c r="M23" s="3">
        <v>0</v>
      </c>
      <c r="N23" s="3">
        <v>19</v>
      </c>
      <c r="O23" s="18">
        <f t="shared" si="0"/>
        <v>47690</v>
      </c>
      <c r="P23" s="17">
        <v>71</v>
      </c>
      <c r="Q23" s="46" t="s">
        <v>113</v>
      </c>
      <c r="U23" s="79"/>
    </row>
    <row r="24" spans="3:21" ht="18.75" customHeight="1">
      <c r="C24" s="44" t="s">
        <v>139</v>
      </c>
      <c r="D24" s="4" t="s">
        <v>47</v>
      </c>
      <c r="E24" s="4" t="s">
        <v>92</v>
      </c>
      <c r="F24" s="4" t="s">
        <v>22</v>
      </c>
      <c r="G24" s="4" t="s">
        <v>97</v>
      </c>
      <c r="H24" s="3" t="s">
        <v>110</v>
      </c>
      <c r="I24" s="16">
        <v>0.87</v>
      </c>
      <c r="J24" s="3">
        <v>1987</v>
      </c>
      <c r="K24" s="25">
        <v>41456</v>
      </c>
      <c r="L24" s="3">
        <v>2</v>
      </c>
      <c r="M24" s="3">
        <v>0</v>
      </c>
      <c r="N24" s="3">
        <v>14</v>
      </c>
      <c r="O24" s="18">
        <f t="shared" si="0"/>
        <v>35140</v>
      </c>
      <c r="P24" s="17">
        <v>62</v>
      </c>
      <c r="Q24" s="46" t="s">
        <v>114</v>
      </c>
      <c r="S24" s="68" t="s">
        <v>208</v>
      </c>
      <c r="U24" s="23" t="s">
        <v>116</v>
      </c>
    </row>
    <row r="25" spans="3:21">
      <c r="C25" s="44" t="s">
        <v>140</v>
      </c>
      <c r="D25" s="4" t="s">
        <v>48</v>
      </c>
      <c r="E25" s="4" t="s">
        <v>92</v>
      </c>
      <c r="F25" s="4" t="s">
        <v>23</v>
      </c>
      <c r="G25" s="4" t="s">
        <v>97</v>
      </c>
      <c r="H25" s="3" t="s">
        <v>109</v>
      </c>
      <c r="I25" s="16">
        <v>0.22</v>
      </c>
      <c r="J25" s="3">
        <v>1994</v>
      </c>
      <c r="K25" s="25">
        <v>40940</v>
      </c>
      <c r="L25" s="3">
        <v>4</v>
      </c>
      <c r="M25" s="3">
        <v>1</v>
      </c>
      <c r="N25" s="3">
        <v>19</v>
      </c>
      <c r="O25" s="18">
        <f t="shared" si="0"/>
        <v>47690</v>
      </c>
      <c r="P25" s="17">
        <v>64</v>
      </c>
      <c r="Q25" s="46" t="s">
        <v>114</v>
      </c>
      <c r="S25" s="69"/>
      <c r="U25" s="22">
        <f>COUNTIFS(Course,T18,Total_Grade,U24)</f>
        <v>0</v>
      </c>
    </row>
    <row r="26" spans="3:21" ht="15" customHeight="1">
      <c r="C26" s="44" t="s">
        <v>83</v>
      </c>
      <c r="D26" s="4" t="s">
        <v>49</v>
      </c>
      <c r="E26" s="4" t="s">
        <v>91</v>
      </c>
      <c r="F26" s="4" t="s">
        <v>94</v>
      </c>
      <c r="G26" s="4" t="s">
        <v>96</v>
      </c>
      <c r="H26" s="3" t="s">
        <v>109</v>
      </c>
      <c r="I26" s="16">
        <v>0.31</v>
      </c>
      <c r="J26" s="3">
        <v>1985</v>
      </c>
      <c r="K26" s="25">
        <v>40940</v>
      </c>
      <c r="L26" s="3">
        <v>0</v>
      </c>
      <c r="M26" s="3">
        <v>0</v>
      </c>
      <c r="N26" s="3">
        <v>15</v>
      </c>
      <c r="O26" s="18">
        <f t="shared" si="0"/>
        <v>37650</v>
      </c>
      <c r="P26" s="17">
        <v>71</v>
      </c>
      <c r="Q26" s="46" t="s">
        <v>113</v>
      </c>
      <c r="S26" s="69"/>
      <c r="T26" s="81" t="s">
        <v>209</v>
      </c>
      <c r="U26" s="41" t="s">
        <v>205</v>
      </c>
    </row>
    <row r="27" spans="3:21" ht="15" customHeight="1">
      <c r="C27" s="44" t="s">
        <v>84</v>
      </c>
      <c r="D27" s="4" t="s">
        <v>50</v>
      </c>
      <c r="E27" s="4" t="s">
        <v>91</v>
      </c>
      <c r="F27" s="4" t="s">
        <v>94</v>
      </c>
      <c r="G27" s="4" t="s">
        <v>97</v>
      </c>
      <c r="H27" s="3" t="s">
        <v>109</v>
      </c>
      <c r="I27" s="16">
        <v>0.72</v>
      </c>
      <c r="J27" s="3">
        <v>1991</v>
      </c>
      <c r="K27" s="25">
        <v>42917</v>
      </c>
      <c r="L27" s="3">
        <v>1</v>
      </c>
      <c r="M27" s="3">
        <v>0</v>
      </c>
      <c r="N27" s="3">
        <v>1</v>
      </c>
      <c r="O27" s="18">
        <f t="shared" si="0"/>
        <v>2510</v>
      </c>
      <c r="P27" s="17">
        <v>46</v>
      </c>
      <c r="Q27" s="46" t="s">
        <v>116</v>
      </c>
      <c r="S27" s="70"/>
      <c r="T27" s="82"/>
    </row>
    <row r="28" spans="3:21" ht="28.8">
      <c r="C28" s="44" t="s">
        <v>141</v>
      </c>
      <c r="D28" s="4" t="s">
        <v>51</v>
      </c>
      <c r="E28" s="4" t="s">
        <v>92</v>
      </c>
      <c r="F28" s="4" t="s">
        <v>24</v>
      </c>
      <c r="G28" s="4" t="s">
        <v>98</v>
      </c>
      <c r="H28" s="3" t="s">
        <v>109</v>
      </c>
      <c r="I28" s="16">
        <v>0.18</v>
      </c>
      <c r="J28" s="3">
        <v>1991</v>
      </c>
      <c r="K28" s="25">
        <v>41091</v>
      </c>
      <c r="L28" s="3">
        <v>5</v>
      </c>
      <c r="M28" s="3">
        <v>2</v>
      </c>
      <c r="N28" s="3">
        <v>20</v>
      </c>
      <c r="O28" s="18">
        <f t="shared" si="0"/>
        <v>50200</v>
      </c>
      <c r="P28" s="17">
        <v>53</v>
      </c>
      <c r="Q28" s="46" t="s">
        <v>114</v>
      </c>
      <c r="S28" s="42" t="str">
        <f>"Total Payments of "&amp;S30&amp;"/"&amp;S29&amp;" students"</f>
        <v>Total Payments of Brisbane/Accounting students</v>
      </c>
      <c r="T28" s="24">
        <f>SUMIFS(Total_payments,Course,S29,Campus,S30)</f>
        <v>75300</v>
      </c>
    </row>
    <row r="29" spans="3:21">
      <c r="C29" s="44" t="s">
        <v>85</v>
      </c>
      <c r="D29" s="4" t="s">
        <v>52</v>
      </c>
      <c r="E29" s="4" t="s">
        <v>93</v>
      </c>
      <c r="F29" s="4" t="s">
        <v>24</v>
      </c>
      <c r="G29" s="4" t="s">
        <v>96</v>
      </c>
      <c r="H29" s="3" t="s">
        <v>109</v>
      </c>
      <c r="I29" s="16">
        <v>0.69</v>
      </c>
      <c r="J29" s="3">
        <v>1982</v>
      </c>
      <c r="K29" s="25">
        <v>41306</v>
      </c>
      <c r="L29" s="3">
        <v>4</v>
      </c>
      <c r="M29" s="3">
        <v>0</v>
      </c>
      <c r="N29" s="3">
        <v>16</v>
      </c>
      <c r="O29" s="18">
        <f t="shared" si="0"/>
        <v>40160</v>
      </c>
      <c r="P29" s="17">
        <v>73</v>
      </c>
      <c r="Q29" s="46" t="s">
        <v>113</v>
      </c>
      <c r="S29" s="21" t="s">
        <v>96</v>
      </c>
      <c r="T29" s="39" t="s">
        <v>206</v>
      </c>
    </row>
    <row r="30" spans="3:21">
      <c r="C30" s="44" t="s">
        <v>142</v>
      </c>
      <c r="D30" s="4" t="s">
        <v>53</v>
      </c>
      <c r="E30" s="4" t="s">
        <v>92</v>
      </c>
      <c r="F30" s="4" t="s">
        <v>24</v>
      </c>
      <c r="G30" s="4" t="s">
        <v>96</v>
      </c>
      <c r="H30" s="3" t="s">
        <v>110</v>
      </c>
      <c r="I30" s="16">
        <v>0.13</v>
      </c>
      <c r="J30" s="3">
        <v>1988</v>
      </c>
      <c r="K30" s="25">
        <v>42552</v>
      </c>
      <c r="L30" s="3">
        <v>2</v>
      </c>
      <c r="M30" s="3">
        <v>0</v>
      </c>
      <c r="N30" s="3">
        <v>5</v>
      </c>
      <c r="O30" s="18">
        <f t="shared" si="0"/>
        <v>12550</v>
      </c>
      <c r="P30" s="17">
        <v>52</v>
      </c>
      <c r="Q30" s="46" t="s">
        <v>114</v>
      </c>
      <c r="S30" s="21" t="s">
        <v>93</v>
      </c>
      <c r="T30" s="39" t="s">
        <v>207</v>
      </c>
    </row>
    <row r="31" spans="3:21" ht="15" customHeight="1">
      <c r="C31" s="44" t="s">
        <v>143</v>
      </c>
      <c r="D31" s="4" t="s">
        <v>54</v>
      </c>
      <c r="E31" s="4" t="s">
        <v>92</v>
      </c>
      <c r="F31" s="4" t="s">
        <v>24</v>
      </c>
      <c r="G31" s="4" t="s">
        <v>97</v>
      </c>
      <c r="H31" s="3" t="s">
        <v>109</v>
      </c>
      <c r="I31" s="16">
        <v>0.25</v>
      </c>
      <c r="J31" s="3">
        <v>1993</v>
      </c>
      <c r="K31" s="25">
        <v>42767</v>
      </c>
      <c r="L31" s="3">
        <v>3</v>
      </c>
      <c r="M31" s="3">
        <v>0</v>
      </c>
      <c r="N31" s="3">
        <v>3</v>
      </c>
      <c r="O31" s="18">
        <f t="shared" si="0"/>
        <v>7530</v>
      </c>
      <c r="P31" s="17">
        <v>86</v>
      </c>
      <c r="Q31" s="46" t="s">
        <v>115</v>
      </c>
    </row>
    <row r="32" spans="3:21" ht="15" customHeight="1">
      <c r="C32" s="44" t="s">
        <v>86</v>
      </c>
      <c r="D32" s="4" t="s">
        <v>55</v>
      </c>
      <c r="E32" s="4" t="s">
        <v>91</v>
      </c>
      <c r="F32" s="4" t="s">
        <v>95</v>
      </c>
      <c r="G32" s="4" t="s">
        <v>96</v>
      </c>
      <c r="H32" s="3" t="s">
        <v>109</v>
      </c>
      <c r="I32" s="16">
        <v>0.76</v>
      </c>
      <c r="J32" s="3">
        <v>1988</v>
      </c>
      <c r="K32" s="25">
        <v>42401</v>
      </c>
      <c r="L32" s="3">
        <v>4</v>
      </c>
      <c r="M32" s="3">
        <v>0</v>
      </c>
      <c r="N32" s="3">
        <v>7</v>
      </c>
      <c r="O32" s="18">
        <f t="shared" si="0"/>
        <v>17570</v>
      </c>
      <c r="P32" s="17">
        <v>85</v>
      </c>
      <c r="Q32" s="46" t="s">
        <v>115</v>
      </c>
    </row>
    <row r="33" spans="3:21">
      <c r="C33" s="44" t="s">
        <v>87</v>
      </c>
      <c r="D33" s="4" t="s">
        <v>56</v>
      </c>
      <c r="E33" s="4" t="s">
        <v>91</v>
      </c>
      <c r="F33" s="4" t="s">
        <v>15</v>
      </c>
      <c r="G33" s="4" t="s">
        <v>97</v>
      </c>
      <c r="H33" s="3" t="s">
        <v>110</v>
      </c>
      <c r="I33" s="16">
        <v>0.32</v>
      </c>
      <c r="J33" s="3">
        <v>1983</v>
      </c>
      <c r="K33" s="25">
        <v>42401</v>
      </c>
      <c r="L33" s="3">
        <v>1</v>
      </c>
      <c r="M33" s="3">
        <v>0</v>
      </c>
      <c r="N33" s="3">
        <v>4</v>
      </c>
      <c r="O33" s="18">
        <f t="shared" si="0"/>
        <v>10040</v>
      </c>
      <c r="P33" s="17">
        <v>87</v>
      </c>
      <c r="Q33" s="46" t="s">
        <v>115</v>
      </c>
    </row>
    <row r="34" spans="3:21">
      <c r="C34" s="44" t="s">
        <v>144</v>
      </c>
      <c r="D34" s="4" t="s">
        <v>57</v>
      </c>
      <c r="E34" s="4" t="s">
        <v>92</v>
      </c>
      <c r="F34" s="4" t="s">
        <v>15</v>
      </c>
      <c r="G34" s="4" t="s">
        <v>98</v>
      </c>
      <c r="H34" s="3" t="s">
        <v>109</v>
      </c>
      <c r="I34" s="16">
        <v>0.64</v>
      </c>
      <c r="J34" s="3">
        <v>1995</v>
      </c>
      <c r="K34" s="25">
        <v>42552</v>
      </c>
      <c r="L34" s="3">
        <v>2</v>
      </c>
      <c r="M34" s="3">
        <v>1</v>
      </c>
      <c r="N34" s="3">
        <v>5</v>
      </c>
      <c r="O34" s="18">
        <f t="shared" si="0"/>
        <v>12550</v>
      </c>
      <c r="P34" s="17">
        <v>49</v>
      </c>
      <c r="Q34" s="46" t="s">
        <v>116</v>
      </c>
    </row>
    <row r="35" spans="3:21">
      <c r="C35" s="44" t="s">
        <v>88</v>
      </c>
      <c r="D35" s="4" t="s">
        <v>58</v>
      </c>
      <c r="E35" s="4" t="s">
        <v>93</v>
      </c>
      <c r="F35" s="4" t="s">
        <v>16</v>
      </c>
      <c r="G35" s="4" t="s">
        <v>98</v>
      </c>
      <c r="H35" s="3" t="s">
        <v>109</v>
      </c>
      <c r="I35" s="16">
        <v>0.21</v>
      </c>
      <c r="J35" s="3">
        <v>1991</v>
      </c>
      <c r="K35" s="25">
        <v>42036</v>
      </c>
      <c r="L35" s="3">
        <v>5</v>
      </c>
      <c r="M35" s="3">
        <v>1</v>
      </c>
      <c r="N35" s="3">
        <v>11</v>
      </c>
      <c r="O35" s="18">
        <f t="shared" si="0"/>
        <v>27610</v>
      </c>
      <c r="P35" s="17">
        <v>77</v>
      </c>
      <c r="Q35" s="46" t="s">
        <v>112</v>
      </c>
      <c r="U35" s="39"/>
    </row>
    <row r="36" spans="3:21">
      <c r="C36" s="44" t="s">
        <v>145</v>
      </c>
      <c r="D36" s="4" t="s">
        <v>59</v>
      </c>
      <c r="E36" s="4" t="s">
        <v>92</v>
      </c>
      <c r="F36" s="4" t="s">
        <v>16</v>
      </c>
      <c r="G36" s="4" t="s">
        <v>97</v>
      </c>
      <c r="H36" s="3" t="s">
        <v>109</v>
      </c>
      <c r="I36" s="16">
        <v>0.78</v>
      </c>
      <c r="J36" s="3">
        <v>1991</v>
      </c>
      <c r="K36" s="25">
        <v>42036</v>
      </c>
      <c r="L36" s="3">
        <v>4</v>
      </c>
      <c r="M36" s="3">
        <v>0</v>
      </c>
      <c r="N36" s="3">
        <v>10</v>
      </c>
      <c r="O36" s="18">
        <f t="shared" si="0"/>
        <v>25100</v>
      </c>
      <c r="P36" s="17">
        <v>91</v>
      </c>
      <c r="Q36" s="46" t="s">
        <v>115</v>
      </c>
      <c r="U36" s="39"/>
    </row>
    <row r="37" spans="3:21">
      <c r="C37" s="44" t="s">
        <v>146</v>
      </c>
      <c r="D37" s="4" t="s">
        <v>60</v>
      </c>
      <c r="E37" s="4" t="s">
        <v>92</v>
      </c>
      <c r="F37" s="4" t="s">
        <v>17</v>
      </c>
      <c r="G37" s="4" t="s">
        <v>97</v>
      </c>
      <c r="H37" s="3" t="s">
        <v>109</v>
      </c>
      <c r="I37" s="16">
        <v>0.04</v>
      </c>
      <c r="J37" s="3">
        <v>1988</v>
      </c>
      <c r="K37" s="25">
        <v>41456</v>
      </c>
      <c r="L37" s="3">
        <v>2</v>
      </c>
      <c r="M37" s="3">
        <v>0</v>
      </c>
      <c r="N37" s="3">
        <v>14</v>
      </c>
      <c r="O37" s="18">
        <f t="shared" si="0"/>
        <v>35140</v>
      </c>
      <c r="P37" s="17">
        <v>92</v>
      </c>
      <c r="Q37" s="46" t="s">
        <v>115</v>
      </c>
    </row>
    <row r="38" spans="3:21">
      <c r="C38" s="44" t="s">
        <v>89</v>
      </c>
      <c r="D38" s="4" t="s">
        <v>61</v>
      </c>
      <c r="E38" s="4" t="s">
        <v>91</v>
      </c>
      <c r="F38" s="4" t="s">
        <v>18</v>
      </c>
      <c r="G38" s="4" t="s">
        <v>97</v>
      </c>
      <c r="H38" s="3" t="s">
        <v>109</v>
      </c>
      <c r="I38" s="16">
        <v>0.8</v>
      </c>
      <c r="J38" s="3">
        <v>1986</v>
      </c>
      <c r="K38" s="25">
        <v>41091</v>
      </c>
      <c r="L38" s="3">
        <v>2</v>
      </c>
      <c r="M38" s="3">
        <v>1</v>
      </c>
      <c r="N38" s="3">
        <v>17</v>
      </c>
      <c r="O38" s="18">
        <f t="shared" si="0"/>
        <v>42670</v>
      </c>
      <c r="P38" s="17">
        <v>57</v>
      </c>
      <c r="Q38" s="46" t="s">
        <v>114</v>
      </c>
    </row>
    <row r="39" spans="3:21">
      <c r="C39" s="44" t="s">
        <v>147</v>
      </c>
      <c r="D39" s="4" t="s">
        <v>62</v>
      </c>
      <c r="E39" s="4" t="s">
        <v>91</v>
      </c>
      <c r="F39" s="4" t="s">
        <v>18</v>
      </c>
      <c r="G39" s="4" t="s">
        <v>96</v>
      </c>
      <c r="H39" s="3" t="s">
        <v>110</v>
      </c>
      <c r="I39" s="16">
        <v>0.09</v>
      </c>
      <c r="J39" s="3">
        <v>1986</v>
      </c>
      <c r="K39" s="25">
        <v>42036</v>
      </c>
      <c r="L39" s="3">
        <v>3</v>
      </c>
      <c r="M39" s="3">
        <v>0</v>
      </c>
      <c r="N39" s="3">
        <v>9</v>
      </c>
      <c r="O39" s="18">
        <f t="shared" si="0"/>
        <v>22590</v>
      </c>
      <c r="P39" s="17">
        <v>81</v>
      </c>
      <c r="Q39" s="46" t="s">
        <v>112</v>
      </c>
    </row>
    <row r="40" spans="3:21">
      <c r="C40" s="44" t="s">
        <v>148</v>
      </c>
      <c r="D40" s="4" t="s">
        <v>63</v>
      </c>
      <c r="E40" s="4" t="s">
        <v>92</v>
      </c>
      <c r="F40" s="4" t="s">
        <v>18</v>
      </c>
      <c r="G40" s="4" t="s">
        <v>97</v>
      </c>
      <c r="H40" s="3" t="s">
        <v>109</v>
      </c>
      <c r="I40" s="16">
        <v>0.61</v>
      </c>
      <c r="J40" s="3">
        <v>1990</v>
      </c>
      <c r="K40" s="25">
        <v>42186</v>
      </c>
      <c r="L40" s="3">
        <v>3</v>
      </c>
      <c r="M40" s="3">
        <v>0</v>
      </c>
      <c r="N40" s="3">
        <v>9</v>
      </c>
      <c r="O40" s="18">
        <f t="shared" si="0"/>
        <v>22590</v>
      </c>
      <c r="P40" s="17">
        <v>69</v>
      </c>
      <c r="Q40" s="46" t="s">
        <v>113</v>
      </c>
    </row>
    <row r="41" spans="3:21">
      <c r="C41" s="44" t="s">
        <v>149</v>
      </c>
      <c r="D41" s="4" t="s">
        <v>64</v>
      </c>
      <c r="E41" s="4" t="s">
        <v>93</v>
      </c>
      <c r="F41" s="4" t="s">
        <v>19</v>
      </c>
      <c r="G41" s="4" t="s">
        <v>98</v>
      </c>
      <c r="H41" s="3" t="s">
        <v>109</v>
      </c>
      <c r="I41" s="16">
        <v>0.76</v>
      </c>
      <c r="J41" s="3">
        <v>1990</v>
      </c>
      <c r="K41" s="25">
        <v>42767</v>
      </c>
      <c r="L41" s="3">
        <v>4</v>
      </c>
      <c r="M41" s="3">
        <v>0</v>
      </c>
      <c r="N41" s="3">
        <v>4</v>
      </c>
      <c r="O41" s="18">
        <f t="shared" si="0"/>
        <v>10040</v>
      </c>
      <c r="P41" s="17">
        <v>92</v>
      </c>
      <c r="Q41" s="46" t="s">
        <v>115</v>
      </c>
    </row>
    <row r="42" spans="3:21">
      <c r="C42" s="44" t="s">
        <v>150</v>
      </c>
      <c r="D42" s="4" t="s">
        <v>65</v>
      </c>
      <c r="E42" s="4" t="s">
        <v>92</v>
      </c>
      <c r="F42" s="4" t="s">
        <v>19</v>
      </c>
      <c r="G42" s="4" t="s">
        <v>96</v>
      </c>
      <c r="H42" s="3" t="s">
        <v>109</v>
      </c>
      <c r="I42" s="16">
        <v>0.95</v>
      </c>
      <c r="J42" s="3">
        <v>1989</v>
      </c>
      <c r="K42" s="25">
        <v>40940</v>
      </c>
      <c r="L42" s="3">
        <v>4</v>
      </c>
      <c r="M42" s="3">
        <v>1</v>
      </c>
      <c r="N42" s="3">
        <v>19</v>
      </c>
      <c r="O42" s="18">
        <f t="shared" si="0"/>
        <v>47690</v>
      </c>
      <c r="P42" s="17">
        <v>51</v>
      </c>
      <c r="Q42" s="46" t="s">
        <v>114</v>
      </c>
    </row>
    <row r="43" spans="3:21">
      <c r="C43" s="44" t="s">
        <v>151</v>
      </c>
      <c r="D43" s="4" t="s">
        <v>66</v>
      </c>
      <c r="E43" s="4" t="s">
        <v>92</v>
      </c>
      <c r="F43" s="4" t="s">
        <v>20</v>
      </c>
      <c r="G43" s="4" t="s">
        <v>96</v>
      </c>
      <c r="H43" s="3" t="s">
        <v>109</v>
      </c>
      <c r="I43" s="16">
        <v>0.17</v>
      </c>
      <c r="J43" s="3">
        <v>1991</v>
      </c>
      <c r="K43" s="25">
        <v>41671</v>
      </c>
      <c r="L43" s="3">
        <v>3</v>
      </c>
      <c r="M43" s="3">
        <v>0</v>
      </c>
      <c r="N43" s="3">
        <v>12</v>
      </c>
      <c r="O43" s="18">
        <f t="shared" si="0"/>
        <v>30120</v>
      </c>
      <c r="P43" s="17">
        <v>87</v>
      </c>
      <c r="Q43" s="46" t="s">
        <v>115</v>
      </c>
    </row>
    <row r="44" spans="3:21">
      <c r="C44" s="44" t="s">
        <v>152</v>
      </c>
      <c r="D44" s="4" t="s">
        <v>67</v>
      </c>
      <c r="E44" s="4" t="s">
        <v>91</v>
      </c>
      <c r="F44" s="4" t="s">
        <v>20</v>
      </c>
      <c r="G44" s="4" t="s">
        <v>97</v>
      </c>
      <c r="H44" s="3" t="s">
        <v>109</v>
      </c>
      <c r="I44" s="16">
        <v>0.8</v>
      </c>
      <c r="J44" s="3">
        <v>1997</v>
      </c>
      <c r="K44" s="25">
        <v>42917</v>
      </c>
      <c r="L44" s="3">
        <v>5</v>
      </c>
      <c r="M44" s="3">
        <v>2</v>
      </c>
      <c r="N44" s="3">
        <v>5</v>
      </c>
      <c r="O44" s="18">
        <f t="shared" si="0"/>
        <v>12550</v>
      </c>
      <c r="P44" s="17">
        <v>35</v>
      </c>
      <c r="Q44" s="46" t="s">
        <v>116</v>
      </c>
    </row>
    <row r="45" spans="3:21">
      <c r="C45" s="44" t="s">
        <v>153</v>
      </c>
      <c r="D45" s="4" t="s">
        <v>68</v>
      </c>
      <c r="E45" s="4" t="s">
        <v>91</v>
      </c>
      <c r="F45" s="4" t="s">
        <v>20</v>
      </c>
      <c r="G45" s="4" t="s">
        <v>96</v>
      </c>
      <c r="H45" s="3" t="s">
        <v>109</v>
      </c>
      <c r="I45" s="16">
        <v>0.43</v>
      </c>
      <c r="J45" s="3">
        <v>1989</v>
      </c>
      <c r="K45" s="25">
        <v>42401</v>
      </c>
      <c r="L45" s="3">
        <v>3</v>
      </c>
      <c r="M45" s="3">
        <v>0</v>
      </c>
      <c r="N45" s="3">
        <v>6</v>
      </c>
      <c r="O45" s="18">
        <f t="shared" si="0"/>
        <v>15060</v>
      </c>
      <c r="P45" s="17">
        <v>52</v>
      </c>
      <c r="Q45" s="46" t="s">
        <v>114</v>
      </c>
    </row>
    <row r="46" spans="3:21">
      <c r="C46" s="44" t="s">
        <v>154</v>
      </c>
      <c r="D46" s="4" t="s">
        <v>69</v>
      </c>
      <c r="E46" s="4" t="s">
        <v>92</v>
      </c>
      <c r="F46" s="4" t="s">
        <v>21</v>
      </c>
      <c r="G46" s="4" t="s">
        <v>97</v>
      </c>
      <c r="H46" s="3" t="s">
        <v>109</v>
      </c>
      <c r="I46" s="16">
        <v>0.79</v>
      </c>
      <c r="J46" s="3">
        <v>1988</v>
      </c>
      <c r="K46" s="25">
        <v>40940</v>
      </c>
      <c r="L46" s="3">
        <v>2</v>
      </c>
      <c r="M46" s="3">
        <v>1</v>
      </c>
      <c r="N46" s="3">
        <v>17</v>
      </c>
      <c r="O46" s="18">
        <f t="shared" si="0"/>
        <v>42670</v>
      </c>
      <c r="P46" s="17">
        <v>55</v>
      </c>
      <c r="Q46" s="46" t="s">
        <v>114</v>
      </c>
    </row>
    <row r="47" spans="3:21">
      <c r="C47" s="44" t="s">
        <v>155</v>
      </c>
      <c r="D47" s="4" t="s">
        <v>70</v>
      </c>
      <c r="E47" s="4" t="s">
        <v>93</v>
      </c>
      <c r="F47" s="4" t="s">
        <v>22</v>
      </c>
      <c r="G47" s="4" t="s">
        <v>98</v>
      </c>
      <c r="H47" s="3" t="s">
        <v>109</v>
      </c>
      <c r="I47" s="16">
        <v>0.23</v>
      </c>
      <c r="J47" s="3">
        <v>1995</v>
      </c>
      <c r="K47" s="25">
        <v>41821</v>
      </c>
      <c r="L47" s="3">
        <v>0</v>
      </c>
      <c r="M47" s="3">
        <v>0</v>
      </c>
      <c r="N47" s="3">
        <v>9</v>
      </c>
      <c r="O47" s="18">
        <f t="shared" si="0"/>
        <v>22590</v>
      </c>
      <c r="P47" s="17">
        <v>88</v>
      </c>
      <c r="Q47" s="46" t="s">
        <v>115</v>
      </c>
    </row>
    <row r="48" spans="3:21">
      <c r="C48" s="44" t="s">
        <v>156</v>
      </c>
      <c r="D48" s="4" t="s">
        <v>71</v>
      </c>
      <c r="E48" s="4" t="s">
        <v>92</v>
      </c>
      <c r="F48" s="4" t="s">
        <v>22</v>
      </c>
      <c r="G48" s="4" t="s">
        <v>98</v>
      </c>
      <c r="H48" s="3" t="s">
        <v>109</v>
      </c>
      <c r="I48" s="16">
        <v>0.16</v>
      </c>
      <c r="J48" s="3">
        <v>1993</v>
      </c>
      <c r="K48" s="25">
        <v>41456</v>
      </c>
      <c r="L48" s="3">
        <v>5</v>
      </c>
      <c r="M48" s="3">
        <v>1</v>
      </c>
      <c r="N48" s="3">
        <v>17</v>
      </c>
      <c r="O48" s="18">
        <f t="shared" si="0"/>
        <v>42670</v>
      </c>
      <c r="P48" s="17">
        <v>51</v>
      </c>
      <c r="Q48" s="46" t="s">
        <v>114</v>
      </c>
    </row>
    <row r="49" spans="3:17">
      <c r="C49" s="44" t="s">
        <v>157</v>
      </c>
      <c r="D49" s="4" t="s">
        <v>72</v>
      </c>
      <c r="E49" s="4" t="s">
        <v>92</v>
      </c>
      <c r="F49" s="4" t="s">
        <v>23</v>
      </c>
      <c r="G49" s="4" t="s">
        <v>97</v>
      </c>
      <c r="H49" s="3" t="s">
        <v>109</v>
      </c>
      <c r="I49" s="16">
        <v>1</v>
      </c>
      <c r="J49" s="3">
        <v>1993</v>
      </c>
      <c r="K49" s="25">
        <v>42401</v>
      </c>
      <c r="L49" s="3">
        <v>3</v>
      </c>
      <c r="M49" s="3">
        <v>0</v>
      </c>
      <c r="N49" s="3">
        <v>6</v>
      </c>
      <c r="O49" s="18">
        <f t="shared" si="0"/>
        <v>15060</v>
      </c>
      <c r="P49" s="17">
        <v>74</v>
      </c>
      <c r="Q49" s="46" t="s">
        <v>113</v>
      </c>
    </row>
    <row r="50" spans="3:17">
      <c r="C50" s="44" t="s">
        <v>158</v>
      </c>
      <c r="D50" s="4" t="s">
        <v>73</v>
      </c>
      <c r="E50" s="4" t="s">
        <v>91</v>
      </c>
      <c r="F50" s="4" t="s">
        <v>94</v>
      </c>
      <c r="G50" s="4" t="s">
        <v>97</v>
      </c>
      <c r="H50" s="3" t="s">
        <v>109</v>
      </c>
      <c r="I50" s="16">
        <v>0.76</v>
      </c>
      <c r="J50" s="3">
        <v>1989</v>
      </c>
      <c r="K50" s="25">
        <v>42917</v>
      </c>
      <c r="L50" s="3">
        <v>2</v>
      </c>
      <c r="M50" s="3">
        <v>0</v>
      </c>
      <c r="N50" s="3">
        <v>2</v>
      </c>
      <c r="O50" s="18">
        <f t="shared" si="0"/>
        <v>5020</v>
      </c>
      <c r="P50" s="17">
        <v>67</v>
      </c>
      <c r="Q50" s="46" t="s">
        <v>113</v>
      </c>
    </row>
    <row r="51" spans="3:17">
      <c r="C51" s="44" t="s">
        <v>90</v>
      </c>
      <c r="D51" s="4" t="s">
        <v>74</v>
      </c>
      <c r="E51" s="4" t="s">
        <v>91</v>
      </c>
      <c r="F51" s="4" t="s">
        <v>94</v>
      </c>
      <c r="G51" s="4" t="s">
        <v>97</v>
      </c>
      <c r="H51" s="3" t="s">
        <v>109</v>
      </c>
      <c r="I51" s="16">
        <v>0.67</v>
      </c>
      <c r="J51" s="3">
        <v>1986</v>
      </c>
      <c r="K51" s="25">
        <v>42036</v>
      </c>
      <c r="L51" s="3">
        <v>3</v>
      </c>
      <c r="M51" s="3">
        <v>0</v>
      </c>
      <c r="N51" s="3">
        <v>9</v>
      </c>
      <c r="O51" s="18">
        <f t="shared" si="0"/>
        <v>22590</v>
      </c>
      <c r="P51" s="17">
        <v>60</v>
      </c>
      <c r="Q51" s="46" t="s">
        <v>114</v>
      </c>
    </row>
    <row r="52" spans="3:17">
      <c r="C52" s="44" t="s">
        <v>159</v>
      </c>
      <c r="D52" s="4" t="s">
        <v>75</v>
      </c>
      <c r="E52" s="4" t="s">
        <v>92</v>
      </c>
      <c r="F52" s="4" t="s">
        <v>24</v>
      </c>
      <c r="G52" s="4" t="s">
        <v>96</v>
      </c>
      <c r="H52" s="3" t="s">
        <v>109</v>
      </c>
      <c r="I52" s="16">
        <v>0.4</v>
      </c>
      <c r="J52" s="3">
        <v>1997</v>
      </c>
      <c r="K52" s="25">
        <v>41671</v>
      </c>
      <c r="L52" s="3">
        <v>5</v>
      </c>
      <c r="M52" s="3">
        <v>0</v>
      </c>
      <c r="N52" s="3">
        <v>14</v>
      </c>
      <c r="O52" s="18">
        <f t="shared" si="0"/>
        <v>35140</v>
      </c>
      <c r="P52" s="17">
        <v>75</v>
      </c>
      <c r="Q52" s="46" t="s">
        <v>112</v>
      </c>
    </row>
    <row r="53" spans="3:17">
      <c r="C53" s="44" t="s">
        <v>160</v>
      </c>
      <c r="D53" s="4" t="s">
        <v>76</v>
      </c>
      <c r="E53" s="4" t="s">
        <v>93</v>
      </c>
      <c r="F53" s="4" t="s">
        <v>24</v>
      </c>
      <c r="G53" s="4" t="s">
        <v>97</v>
      </c>
      <c r="H53" s="3" t="s">
        <v>110</v>
      </c>
      <c r="I53" s="16">
        <v>0.84</v>
      </c>
      <c r="J53" s="3">
        <v>1991</v>
      </c>
      <c r="K53" s="25">
        <v>42036</v>
      </c>
      <c r="L53" s="3">
        <v>1</v>
      </c>
      <c r="M53" s="3">
        <v>0</v>
      </c>
      <c r="N53" s="3">
        <v>7</v>
      </c>
      <c r="O53" s="18">
        <f t="shared" si="0"/>
        <v>17570</v>
      </c>
      <c r="P53" s="17">
        <v>73</v>
      </c>
      <c r="Q53" s="46" t="s">
        <v>113</v>
      </c>
    </row>
    <row r="54" spans="3:17">
      <c r="C54" s="47" t="s">
        <v>161</v>
      </c>
      <c r="D54" s="48" t="s">
        <v>77</v>
      </c>
      <c r="E54" s="48" t="s">
        <v>92</v>
      </c>
      <c r="F54" s="48" t="s">
        <v>24</v>
      </c>
      <c r="G54" s="48" t="s">
        <v>98</v>
      </c>
      <c r="H54" s="49" t="s">
        <v>110</v>
      </c>
      <c r="I54" s="50">
        <v>0.11</v>
      </c>
      <c r="J54" s="49">
        <v>1996</v>
      </c>
      <c r="K54" s="51">
        <v>41456</v>
      </c>
      <c r="L54" s="49">
        <v>4</v>
      </c>
      <c r="M54" s="49">
        <v>1</v>
      </c>
      <c r="N54" s="49">
        <v>16</v>
      </c>
      <c r="O54" s="52">
        <f t="shared" si="0"/>
        <v>40160</v>
      </c>
      <c r="P54" s="53">
        <v>77</v>
      </c>
      <c r="Q54" s="54" t="s">
        <v>112</v>
      </c>
    </row>
    <row r="55" spans="3:17">
      <c r="C55" s="47" t="s">
        <v>221</v>
      </c>
      <c r="D55" s="48" t="s">
        <v>222</v>
      </c>
      <c r="E55" s="48" t="s">
        <v>91</v>
      </c>
      <c r="F55" s="48" t="s">
        <v>220</v>
      </c>
      <c r="G55" s="48" t="s">
        <v>96</v>
      </c>
      <c r="H55" s="49" t="s">
        <v>110</v>
      </c>
      <c r="I55" s="50"/>
      <c r="J55" s="49"/>
      <c r="K55" s="51"/>
      <c r="L55" s="49"/>
      <c r="M55" s="49"/>
      <c r="N55" s="49"/>
      <c r="O55" s="52">
        <f>+N55*2510</f>
        <v>0</v>
      </c>
      <c r="P55" s="53"/>
      <c r="Q55" s="58"/>
    </row>
    <row r="56" spans="3:17">
      <c r="C56" s="11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2"/>
      <c r="Q56" s="12"/>
    </row>
    <row r="57" spans="3:17">
      <c r="C57" s="11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2"/>
      <c r="Q57" s="12"/>
    </row>
    <row r="58" spans="3:17">
      <c r="C58" s="11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2"/>
      <c r="Q58" s="12"/>
    </row>
    <row r="59" spans="3:17">
      <c r="C59" s="11"/>
      <c r="D59" s="12"/>
      <c r="E59" s="12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2"/>
      <c r="Q59" s="12"/>
    </row>
    <row r="60" spans="3:17">
      <c r="C60" s="11"/>
      <c r="D60" s="12"/>
      <c r="E60" s="12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2"/>
      <c r="Q60" s="12"/>
    </row>
    <row r="61" spans="3:17"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</sheetData>
  <mergeCells count="12">
    <mergeCell ref="S24:S27"/>
    <mergeCell ref="T14:T17"/>
    <mergeCell ref="U20:U23"/>
    <mergeCell ref="S11:S12"/>
    <mergeCell ref="S14:S18"/>
    <mergeCell ref="T26:T27"/>
    <mergeCell ref="S19:T19"/>
    <mergeCell ref="S2:T2"/>
    <mergeCell ref="S1:T1"/>
    <mergeCell ref="S9:T9"/>
    <mergeCell ref="S6:T8"/>
    <mergeCell ref="S4:T4"/>
  </mergeCells>
  <conditionalFormatting sqref="K2:K55">
    <cfRule type="expression" dxfId="1" priority="2">
      <formula>TODAY()-K2&lt;=365</formula>
    </cfRule>
  </conditionalFormatting>
  <conditionalFormatting sqref="C2:Q55">
    <cfRule type="expression" dxfId="0" priority="1">
      <formula>$E2=$S$3</formula>
    </cfRule>
  </conditionalFormatting>
  <dataValidations count="12">
    <dataValidation type="date" operator="lessThanOrEqual" allowBlank="1" showInputMessage="1" showErrorMessage="1" errorTitle="Invalid Date" error="Date is invalid" sqref="K2:K55" xr:uid="{00000000-0002-0000-0200-000000000000}">
      <formula1>TODAY()</formula1>
    </dataValidation>
    <dataValidation type="list" allowBlank="1" showInputMessage="1" showErrorMessage="1" sqref="F2:F55" xr:uid="{00000000-0002-0000-0200-000001000000}">
      <formula1>Nationalities</formula1>
    </dataValidation>
    <dataValidation type="list" allowBlank="1" showInputMessage="1" showErrorMessage="1" sqref="G2:G55 S10 T18 S29" xr:uid="{00000000-0002-0000-0200-000002000000}">
      <formula1>Courses</formula1>
    </dataValidation>
    <dataValidation type="list" errorStyle="information" allowBlank="1" showInputMessage="1" showErrorMessage="1" error="Other genders also accepted" sqref="H2:H55" xr:uid="{00000000-0002-0000-0200-000003000000}">
      <formula1>"Female,Male"</formula1>
    </dataValidation>
    <dataValidation type="decimal" allowBlank="1" showInputMessage="1" showErrorMessage="1" sqref="I2:I55" xr:uid="{00000000-0002-0000-0200-000004000000}">
      <formula1>0</formula1>
      <formula2>1</formula2>
    </dataValidation>
    <dataValidation type="whole" errorStyle="warning" operator="lessThanOrEqual" allowBlank="1" showInputMessage="1" showErrorMessage="1" error="This student is less than 16 years old" sqref="J2:J55" xr:uid="{00000000-0002-0000-0200-000005000000}">
      <formula1>YEAR(TODAY())-16</formula1>
    </dataValidation>
    <dataValidation type="whole" allowBlank="1" showInputMessage="1" showErrorMessage="1" sqref="L2:L55" xr:uid="{00000000-0002-0000-0200-000006000000}">
      <formula1>0</formula1>
      <formula2>5</formula2>
    </dataValidation>
    <dataValidation type="whole" operator="lessThanOrEqual" allowBlank="1" showInputMessage="1" showErrorMessage="1" sqref="M2:M55" xr:uid="{00000000-0002-0000-0200-000007000000}">
      <formula1>L2</formula1>
    </dataValidation>
    <dataValidation type="whole" operator="lessThan" allowBlank="1" showInputMessage="1" showErrorMessage="1" sqref="N2:N55" xr:uid="{00000000-0002-0000-0200-000008000000}">
      <formula1>30</formula1>
    </dataValidation>
    <dataValidation type="whole" allowBlank="1" showInputMessage="1" showErrorMessage="1" sqref="P2:P55" xr:uid="{00000000-0002-0000-0200-000009000000}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2:Q55 U24" xr:uid="{00000000-0002-0000-0200-00000A000000}">
      <formula1>Total_Grades</formula1>
    </dataValidation>
    <dataValidation type="custom" allowBlank="1" showInputMessage="1" showErrorMessage="1" error="Duplicate data is not valid" sqref="C2:C55" xr:uid="{00000000-0002-0000-0200-00000B000000}">
      <formula1>COUNTIFS(Student_number,C2)&lt;=1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C000000}">
          <x14:formula1>
            <xm:f>Lists!$A$6:$A$8</xm:f>
          </x14:formula1>
          <xm:sqref>E2:E55 S3 S30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workbookViewId="0">
      <selection activeCell="C7" sqref="C7"/>
    </sheetView>
  </sheetViews>
  <sheetFormatPr baseColWidth="10" defaultColWidth="8.88671875" defaultRowHeight="14.4"/>
  <cols>
    <col min="1" max="2" width="12" customWidth="1"/>
    <col min="3" max="3" width="16.44140625" customWidth="1"/>
    <col min="4" max="6" width="12" customWidth="1"/>
    <col min="7" max="7" width="15.109375" bestFit="1" customWidth="1"/>
    <col min="8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>
      <c r="A3" s="80" t="s">
        <v>162</v>
      </c>
      <c r="B3" s="80"/>
      <c r="C3" s="80"/>
      <c r="D3" s="80"/>
      <c r="E3" s="80"/>
      <c r="F3" s="80"/>
      <c r="G3" s="80"/>
    </row>
    <row r="5" spans="1:7" ht="18">
      <c r="A5" s="14" t="s">
        <v>213</v>
      </c>
      <c r="C5" s="57" t="s">
        <v>214</v>
      </c>
      <c r="E5" s="14" t="s">
        <v>215</v>
      </c>
      <c r="G5" s="15" t="s">
        <v>216</v>
      </c>
    </row>
    <row r="6" spans="1:7">
      <c r="A6" s="4" t="s">
        <v>93</v>
      </c>
      <c r="C6" s="56" t="s">
        <v>94</v>
      </c>
      <c r="E6" s="4" t="s">
        <v>96</v>
      </c>
      <c r="G6" s="55" t="s">
        <v>116</v>
      </c>
    </row>
    <row r="7" spans="1:7">
      <c r="A7" s="4" t="s">
        <v>91</v>
      </c>
      <c r="C7" s="56" t="s">
        <v>15</v>
      </c>
      <c r="E7" s="4" t="s">
        <v>97</v>
      </c>
      <c r="G7" s="55" t="s">
        <v>114</v>
      </c>
    </row>
    <row r="8" spans="1:7">
      <c r="A8" s="4" t="s">
        <v>92</v>
      </c>
      <c r="C8" s="56" t="s">
        <v>23</v>
      </c>
      <c r="E8" s="4" t="s">
        <v>98</v>
      </c>
      <c r="G8" s="55" t="s">
        <v>113</v>
      </c>
    </row>
    <row r="9" spans="1:7">
      <c r="C9" s="56" t="s">
        <v>24</v>
      </c>
      <c r="G9" s="55" t="s">
        <v>112</v>
      </c>
    </row>
    <row r="10" spans="1:7">
      <c r="C10" s="56" t="s">
        <v>17</v>
      </c>
      <c r="G10" s="55" t="s">
        <v>115</v>
      </c>
    </row>
    <row r="11" spans="1:7">
      <c r="C11" s="56" t="s">
        <v>18</v>
      </c>
    </row>
    <row r="12" spans="1:7">
      <c r="C12" s="56" t="s">
        <v>220</v>
      </c>
    </row>
    <row r="13" spans="1:7">
      <c r="C13" s="56" t="s">
        <v>19</v>
      </c>
    </row>
    <row r="14" spans="1:7">
      <c r="C14" s="56" t="s">
        <v>16</v>
      </c>
    </row>
    <row r="15" spans="1:7">
      <c r="C15" s="56" t="s">
        <v>95</v>
      </c>
    </row>
    <row r="16" spans="1:7">
      <c r="C16" s="56" t="s">
        <v>21</v>
      </c>
    </row>
    <row r="17" spans="3:3">
      <c r="C17" s="13" t="s">
        <v>20</v>
      </c>
    </row>
    <row r="18" spans="3:3">
      <c r="C18" s="13" t="s">
        <v>22</v>
      </c>
    </row>
  </sheetData>
  <sortState xmlns:xlrd2="http://schemas.microsoft.com/office/spreadsheetml/2017/richdata2" ref="G8:G10">
    <sortCondition ref="G5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Thompson A.</cp:lastModifiedBy>
  <dcterms:created xsi:type="dcterms:W3CDTF">2016-08-30T01:18:10Z</dcterms:created>
  <dcterms:modified xsi:type="dcterms:W3CDTF">2023-08-03T16:57:57Z</dcterms:modified>
</cp:coreProperties>
</file>