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092a6a9e991bb/GAB_App/GAB_AssetMind/Elaborazioni EXCEL/"/>
    </mc:Choice>
  </mc:AlternateContent>
  <xr:revisionPtr revIDLastSave="142" documentId="8_{2AAC9737-BF15-4806-A171-A7B1E2825DFB}" xr6:coauthVersionLast="47" xr6:coauthVersionMax="47" xr10:uidLastSave="{0AAA79CF-813A-4B61-953B-E33B75C297BD}"/>
  <bookViews>
    <workbookView xWindow="-90" yWindow="0" windowWidth="17380" windowHeight="13770" xr2:uid="{00000000-000D-0000-FFFF-FFFF00000000}"/>
  </bookViews>
  <sheets>
    <sheet name="Movimenti" sheetId="1" r:id="rId1"/>
    <sheet name="Analisi1" sheetId="2" r:id="rId2"/>
  </sheets>
  <definedNames>
    <definedName name="_xlnm._FilterDatabase" localSheetId="0" hidden="1">Movimenti!$A$10:$G$495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D9" i="1"/>
  <c r="C9" i="1"/>
  <c r="A6" i="2" a="1"/>
  <c r="E8" i="1" l="1"/>
  <c r="A6" i="2"/>
  <c r="A24" i="2" a="1"/>
  <c r="A24" i="2" l="1"/>
  <c r="A9" i="2" a="1"/>
  <c r="A9" i="2" s="1"/>
  <c r="A44" i="2" a="1"/>
  <c r="A44" i="2" l="1"/>
  <c r="A52" i="2" a="1"/>
  <c r="A52" i="2" l="1"/>
  <c r="A47" i="2" a="1"/>
  <c r="A47" i="2" s="1"/>
  <c r="A70" i="2" a="1"/>
  <c r="A70" i="2" l="1"/>
  <c r="A55" i="2" a="1"/>
  <c r="A55" i="2" s="1"/>
  <c r="A74" i="2" a="1"/>
  <c r="A74" i="2" l="1"/>
  <c r="A82" i="2" a="1"/>
  <c r="A82" i="2" l="1"/>
  <c r="A85" i="2" s="1" a="1"/>
  <c r="A85" i="2" s="1"/>
  <c r="A77" i="2" a="1"/>
  <c r="A7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14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Movimenti_A10_G495_df=xl(%P2%, headers=True)</code>
    </pythonScript>
    <pythonScript>
      <code>#Grafico dell'andamento del saldo cumulato mese per mese
# Imposta il font per la leggibilità
plt.rcParams['font.family'] = ['Meiryo','Batang','TH SarabunPSK','SimHei','DejaVu Sans']
# Crea una copia del DataFrame per lavorare in sicurezza
df = Movimenti_A10_G495_df.copy()
# Calcola il movimento netto per ogni riga
movimenti = df[['Entrate','Uscite']].fillna(0)
df['Netto'] = movimenti['Entrate'] + movimenti['Uscite']
# Estrae anno e mese dalla data operazione
df['AnnoMese'] = df['Data_Operazione'].dt.to_period('M')
# Calcola il saldo cumulato mese per mese
saldo_mensile = df.groupby('AnnoMese')['Netto'].sum().cumsum()
# Prepara i dati per il grafico
x = saldo_mensile.index.astype(str)
y = saldo_mensile.values
# Crea il grafico
fig, ax = plt.subplots(figsize=(8,4))
ax.plot(x, y, marker='o', color='#0072B2')
ax.set_title('Andamento saldo cumulato mese per mese', fontsize=14)
ax.set_xlabel('Mese', fontsize=12)
ax.set_ylabel('Saldo cumulato (€)', fontsize=12)
plt.xticks(rotation=45)
plt.tight_layout()
plt.show()</code>
    </pythonScript>
    <pythonScript>
      <code>#Estrazione dei movimenti relativi ai piani di accumulo e calcolo del valore investito
# Filtra solo i movimenti relativi alle rate dei piani di accumulo
piani_accumulo_df = Movimenti_A10_G495_df[Movimenti_A10_G495_df['Descrizione_Completa'].str.contains('Rata', case=False, na=False)].copy()
# Calcola la somma cumulata delle uscite (valore investito nei piani di accumulo)
valore_attuale_pac = -piani_accumulo_df['Uscite'].sum()
# Mostra il nuovo DataFrame filtrato e il valore attuale stimato
piani_accumulo_df, valore_attuale_pac</code>
    </pythonScript>
    <pythonScript>
      <code>#Movimenti relativi alle rate dei piani di accumulo
# Mostra solo il DataFrame filtrato con i movimenti delle rate dei piani di accumulo
piani_accumulo_df</code>
    </pythonScript>
    <pythonScript>
      <code>#Valore attuale stimato dei piani di accumulo
#Valore attuale stimato dei piani di accumulo
valore_attuale_pac</code>
    </pythonScript>
    <pythonScript>
      <code>#Suddivisione della somma investita tra i piani PICTET e MEGATRENDS
# Suddivisione della somma investita tra i due diversi piani di accumulo
# Identifica i piani tramite la descrizione completa
filtro_pictet = piani_accumulo_df['Descrizione_Completa'].str.contains('PICTET', case=False, na=False)
filtro_megatrends = piani_accumulo_df['Descrizione_Completa'].str.contains('MEGATRENDS', case=False, na=False)
# Calcola la somma delle uscite per ciascun piano
somma_pictet = -piani_accumulo_df.loc[filtro_pictet, 'Uscite'].sum()
somma_megatrends = -piani_accumulo_df.loc[filtro_megatrends, 'Uscite'].sum()
# Restituisce i risultati
pd.Series({'PICTET': somma_pictet, 'MEGATRENDS': somma_megatrends})</code>
    </pythonScript>
    <pythonScript>
      <code>#Asset attualmente presenti nel portafoglio
# Crea un nuovo DataFrame con gli asset attualmente in portafoglio
# Si considerano "acquisti" le righe con "Acquisto" nella descrizione e si escludono quelle con "Rimborso" o "Vendita"
acquisti = Movimenti_A10_G495_df[Movimenti_A10_G495_df['Descrizione'].str.contains('Acquisto', case=False, na=False)]
# Identifica i rimborsi/cessioni
rimborsi = Movimenti_A10_G495_df[
    Movimenti_A10_G495_df['Descrizione'].str.contains('Rimborso|Vendita', case=False, na=False)
]
# Estrae il nome dell'asset dalla descrizione completa (dopo i due punti)
def estrai_nome_asset(desc):
    if ':' in desc:
        return desc.split(':',1)[1].split('Mandato')[0].strip()
    return desc
acquisti['Nome_Asset'] = acquisti['Descrizione_Completa'].apply(estrai_nome_asset)
rimborsi['Nome_Asset'] = rimborsi['Descrizione_Completa'].apply(estrai_nome_asset)
# Trova gli asset acquistati che non sono stati rimborsati/ceduti
asset_rimborsati = set(rimborsi['Nome_Asset'].unique())
asset_attuali_df = acquisti[~acquisti['Nome_Asset'].isin(asset_rimborsati)].copy()
# Mostra il nuovo DataFrame con gli asset attuali
asset_attuali_df</code>
    </pythonScript>
  </pythonScripts>
</python>
</file>

<file path=xl/sharedStrings.xml><?xml version="1.0" encoding="utf-8"?>
<sst xmlns="http://schemas.openxmlformats.org/spreadsheetml/2006/main" count="1500" uniqueCount="475">
  <si>
    <t>Conto Corrente: 2744497</t>
  </si>
  <si>
    <t>Intestazione Conto Corrente: NICITA CONCETTA</t>
  </si>
  <si>
    <t>Periodo Dal: 01/01/2018 Al: 22/09/2025</t>
  </si>
  <si>
    <t/>
  </si>
  <si>
    <t>Nota: Per le carte di credito la data valuta è quella di registrazione contabile dell'operazione e non quella di addebito sul conto corrente.</t>
  </si>
  <si>
    <t>Nota: Per le carte di debito la data operazione non è quella in cui il pagamento è stato effettuato ed autorizzato (pari alla data valuta) ma il giorno in cui il movimento è stato contabilizzato.</t>
  </si>
  <si>
    <t>Risultati Ricerca</t>
  </si>
  <si>
    <t>Data_Operazione</t>
  </si>
  <si>
    <t>Data_Valuta</t>
  </si>
  <si>
    <t>Entrate</t>
  </si>
  <si>
    <t>Uscite</t>
  </si>
  <si>
    <t>Descrizione</t>
  </si>
  <si>
    <t>Descrizione_Completa</t>
  </si>
  <si>
    <t>Stato</t>
  </si>
  <si>
    <t>Acquisto fondi online in euro</t>
  </si>
  <si>
    <t>Rata Pac: SIC PICTET GL MEG SEL R-EUR LU0391944815 Mandato: 109171289 Numero ordine: 60.188.723 Cliente: NICITA CONCETTA</t>
  </si>
  <si>
    <t>Contabilizzato</t>
  </si>
  <si>
    <t>Sconto Canone Mensile</t>
  </si>
  <si>
    <t>Sconto Canone Mensile Agosto 2025</t>
  </si>
  <si>
    <t>Canone Mensile Conto</t>
  </si>
  <si>
    <t>Canone Mensile Conto Agosto 2025</t>
  </si>
  <si>
    <t>Com.Cons.AdvicePlus Fee on top</t>
  </si>
  <si>
    <t>Commissioni Consulenza Advice Plus 8/202 5 per il deposito 8143003</t>
  </si>
  <si>
    <t>Rata Pac: SIC FAM MEGATRENDS L ACC IE00BJCX8943 Mandato: 109171288 Numero ordine: 60.044.403 Cliente: NICITA CONCETTA</t>
  </si>
  <si>
    <t>Rata Pac: SIC PICTET GL MEG SEL R-EUR LU0391944815 Mandato: 109171289 Numero ordine: 59.865.119 Cliente: NICITA CONCETTA</t>
  </si>
  <si>
    <t>Sconto Canone Mensile Luglio 2025</t>
  </si>
  <si>
    <t>Canone Mensile Conto Luglio 2025</t>
  </si>
  <si>
    <t>Commissioni Consulenza Advice Plus 7/202 5 per il deposito 8143003</t>
  </si>
  <si>
    <t>Rata Pac: SIC FAM MEGATRENDS L ACC IE00BJCX8943 Mandato: 109171288 Numero ordine: 59.722.224 Cliente: NICITA CONCETTA</t>
  </si>
  <si>
    <t>Rata Pac: SIC PICTET GL MEG SEL R-EUR LU0391944815 Mandato: 109171289 Numero ordine: 59.481.913 Cliente: NICITA CONCETTA</t>
  </si>
  <si>
    <t>Sconto Canone Mensile Giugno 2025</t>
  </si>
  <si>
    <t>Canone Mensile Conto Giugno 2025</t>
  </si>
  <si>
    <t>Imposta bollo dossier titoli</t>
  </si>
  <si>
    <t>Addebito imposta di bollo Dossier: 8143003</t>
  </si>
  <si>
    <t>Addebito imposta di bollo Dossier: 2744497</t>
  </si>
  <si>
    <t>Dividendo Italia</t>
  </si>
  <si>
    <t>Div.su 425,000 VAN S&amp;P 500 ETF USD</t>
  </si>
  <si>
    <t>Riten.DIVIDENDI ETF armoniz.</t>
  </si>
  <si>
    <t>Rit.div.su 425,000 VAN S&amp;P 500 ETF USD</t>
  </si>
  <si>
    <t>Commissioni Consulenza Advice Plus 6/202 5 per il deposito 8143003</t>
  </si>
  <si>
    <t>Rata Pac: SIC FAM MEGATRENDS L ACC IE00BJCX8943 Mandato: 109171288 Numero ordine: 59.328.881 Cliente: NICITA CONCETTA</t>
  </si>
  <si>
    <t>Imposta bollo conto corrente</t>
  </si>
  <si>
    <t>Imposta di bollo di conto corrente del 30.06.2025</t>
  </si>
  <si>
    <t>Rata Pac: SIC PICTET GL MEG SEL R-EUR LU0391944815 Mandato: 109171289 Numero ordine: 59.098.602 Cliente: NICITA CONCETTA</t>
  </si>
  <si>
    <t>Sconto Canone Mensile Maggio 2025</t>
  </si>
  <si>
    <t>Canone Mensile Conto Maggio 2025</t>
  </si>
  <si>
    <t>Commissioni Consulenza Advice Plus 5/202 5 per il deposito 8143003</t>
  </si>
  <si>
    <t>Rata Pac: SIC FAM MEGATRENDS L ACC IE00BJCX8943 Mandato: 109171288 Numero ordine: 58.954.415 Cliente: NICITA CONCETTA</t>
  </si>
  <si>
    <t>Compravendita Titoli</t>
  </si>
  <si>
    <t>Compravendita Titoli ISH MSCI WO MI USD Qta/Val.nom. 230,000000</t>
  </si>
  <si>
    <t>Compravendita Titoli VN HG DV USD -ACC Qta/Val.nom. 70,000000</t>
  </si>
  <si>
    <t>Bonifico SEPA Italia</t>
  </si>
  <si>
    <t>Ord: BARBAGALLO GABRIELE Ben: CONCETTA N ICITA Dt-ord: 12/05/2025 Banca Ord: UNIC REDIT SPA Info-Cli: Giroconto</t>
  </si>
  <si>
    <t>Rata Pac: SIC PICTET GL MEG SEL R-EUR LU0391944815 Mandato: 109171289 Numero ordine: 58.717.267 Cliente: NICITA CONCETTA</t>
  </si>
  <si>
    <t>Sconto Canone Mensile Aprile 2025</t>
  </si>
  <si>
    <t>Canone Mensile Conto Aprile 2025</t>
  </si>
  <si>
    <t>Commissioni Consulenza Advice Plus 4/202 5 per il deposito 8143003</t>
  </si>
  <si>
    <t>Rata Pac: SIC FAM MEGATRENDS L ACC IE00BJCX8943 Mandato: 109171288 Numero ordine: 58.578.174 Cliente: NICITA CONCETTA</t>
  </si>
  <si>
    <t>Ord: BARBAGALLO GABRIELE Ben: CONCETTA N ICITA Dt-ord: 30/04/2025 Banca Ord: UNIC REDIT SPA Info-Cli: Restituzione prestit o</t>
  </si>
  <si>
    <t>Compravendita Titoli AM IS M EUR UEDRC Qta/Val.nom. 40,000000</t>
  </si>
  <si>
    <t>Rata Pac: SIC PICTET GL MEG SEL R-EUR LU0391944815 Mandato: 109171289 Numero ordine: 58.363.600 Cliente: NICITA CONCETTA</t>
  </si>
  <si>
    <t>Sconto Canone Mensile Marzo 2025</t>
  </si>
  <si>
    <t>Canone Mensile Conto Marzo 2025</t>
  </si>
  <si>
    <t>Commissioni Consulenza Advice Plus 3/202 5 per il deposito 8143003</t>
  </si>
  <si>
    <t>Rata Pac: SIC FAM MEGATRENDS L ACC IE00BJCX8943 Mandato: 109171288 Numero ordine: 58.200.402 Cliente: NICITA CONCETTA</t>
  </si>
  <si>
    <t>Imposta di bollo di conto corrente del 31.03.2025</t>
  </si>
  <si>
    <t>Compravendita Titoli ISHS CR WD USD-AC Qta/Val.nom. 50,000000</t>
  </si>
  <si>
    <t>Compravendita Titoli VAN S&amp;P 500 ETF USD Qta/Val.nom. 5,000000</t>
  </si>
  <si>
    <t>Compravendita Titoli VAN S&amp;P 500 ETF USD Qta/Val.nom. 25,000000</t>
  </si>
  <si>
    <t>Compravendita Titoli VAN S&amp;P 500 ETF USD Qta/Val.nom. 16,000000</t>
  </si>
  <si>
    <t>Compravendita Titoli VAN S&amp;P 500 ETF USD Qta/Val.nom. 57,000000</t>
  </si>
  <si>
    <t>Compravendita Titoli VAN S&amp;P 500 ETF USD Qta/Val.nom. 197,000000</t>
  </si>
  <si>
    <t>Ord: BARBAGALLO GIUSEPPE E NICITA CON Be n: Nicita Concetta Dt-ord: 11/03/2025 Ba nca Ord: CREDITO EMILIANO SPA Info-Cli: Giroconto Interno</t>
  </si>
  <si>
    <t>Rata Pac: SIC PICTET GL MEG SEL R-EUR LU0391944815 Mandato: 109171289 Numero ordine: 57.945.543 Cliente: NICITA CONCETTA</t>
  </si>
  <si>
    <t>Sconto Canone Mensile Febbraio 2025</t>
  </si>
  <si>
    <t>Canone Mensile Conto Febbraio 2025</t>
  </si>
  <si>
    <t>Commissioni Consulenza Advice Plus 2/202 5 per il deposito 8143003</t>
  </si>
  <si>
    <t>Rata Pac: SIC FAM MEGATRENDS L ACC IE00BJCX8943 Mandato: 109171288 Numero ordine: 57.800.873 Cliente: NICITA CONCETTA</t>
  </si>
  <si>
    <t>Compravendita Titoli AM IS M EUR UEDRC Qta/Val.nom. 166,000000</t>
  </si>
  <si>
    <t>Compravendita Titoli AM IS M EUR UEDRC Qta/Val.nom. 9,000000</t>
  </si>
  <si>
    <t>Compravendita Titoli AM IS M EUR UEDRC Qta/Val.nom. 93,000000</t>
  </si>
  <si>
    <t>Compravendita Titoli AM IS M EUR UEDRC Qta/Val.nom. 54,000000</t>
  </si>
  <si>
    <t>Compravendita Titoli AM IS M EUR UEDRC Qta/Val.nom. 28,000000</t>
  </si>
  <si>
    <t>Ord: BARBAGALLO GIUSEPPE E NICITA CON Be n: Nicita Concetta Dt-ord: 18/02/2025 Ba nca Ord: CREDITO EMILIANO SPA Info-Cli: Giroconto Interno</t>
  </si>
  <si>
    <t>Compravendita Titoli AM IS M EUR UEDRC Qta/Val.nom. 5,000000</t>
  </si>
  <si>
    <t>Compravendita Titoli VAN S&amp;P 500 ETF USD Qta/Val.nom. 38,000000</t>
  </si>
  <si>
    <t>Compravendita Titoli VAN S&amp;P 500 ETF USD Qta/Val.nom. 12,000000</t>
  </si>
  <si>
    <t>Rata Pac: SIC PICTET GL MEG SEL R-EUR LU0391944815 Mandato: 109171289 Numero ordine: 57.538.561 Cliente: NICITA CONCETTA</t>
  </si>
  <si>
    <t>Sconto Canone Mensile Gennaio 2025</t>
  </si>
  <si>
    <t>Canone Mensile Conto Gennaio 2025</t>
  </si>
  <si>
    <t>Commissioni Consulenza Advice Plus 1/202 5 per il deposito 8143003</t>
  </si>
  <si>
    <t>Rata Pac: SIC FAM MEGATRENDS L ACC IE00BJCX8943 Mandato: 109171288 Numero ordine: 57.394.084 Cliente: NICITA CONCETTA</t>
  </si>
  <si>
    <t>Compravendita Titoli ISHS MSCI EM USD-AC Qta/Val.nom. 210,000000</t>
  </si>
  <si>
    <t>Rata Pac: SIC PICTET GL MEG SEL R-EUR LU0391944815 Mandato: 109171289 Numero ordine: 57.095.472 Cliente: NICITA CONCETTA</t>
  </si>
  <si>
    <t>Sconto Canone Mensile Dicembre 2024</t>
  </si>
  <si>
    <t>Canone Mensile Conto Dicembre 2024</t>
  </si>
  <si>
    <t>Commissioni Consulenza Advice Plus 12/20 24 per il deposito 8143003</t>
  </si>
  <si>
    <t>Rata Pac: SIC FAM MEGATRENDS L ACC IE00BJCX8943 Mandato: 109171288 Numero ordine: 56.956.486 Cliente: NICITA CONCETTA</t>
  </si>
  <si>
    <t>Imposta di bollo di conto corrente del 31.12.2024</t>
  </si>
  <si>
    <t>Rit.div.su 75,000 VAN S&amp;P 500 ETF USD</t>
  </si>
  <si>
    <t>Div.su 75,000 VAN S&amp;P 500 ETF USD</t>
  </si>
  <si>
    <t>Rata Pac: SIC PICTET GL MEG SEL R-EUR LU0391944815 Mandato: 109171289 Numero ordine: 56.716.023 Cliente: NICITA CONCETTA</t>
  </si>
  <si>
    <t>Sconto Canone Mensile Novembre 2024</t>
  </si>
  <si>
    <t>Canone Mensile Conto Novembre 2024</t>
  </si>
  <si>
    <t>Commissioni Consulenza Advice Plus 11/20 24 per il deposito 8143003</t>
  </si>
  <si>
    <t>Rata Pac: SIC FAM MEGATRENDS L ACC IE00BJCX8943 Mandato: 109171288 Numero ordine: 56.558.033 Cliente: NICITA CONCETTA</t>
  </si>
  <si>
    <t>Rata Pac: SIC PICTET GL MEG SEL R-EUR LU0391944815 Mandato: 109171289 Numero ordine: 56.301.206 Cliente: NICITA CONCETTA</t>
  </si>
  <si>
    <t>Compravendita Titoli INVES EQQQ USD-AC Qta/Val.nom. 10,000000</t>
  </si>
  <si>
    <t>Compravendita Titoli INVES EQQQ USD-AC Qta/Val.nom. 30,000000</t>
  </si>
  <si>
    <t>Compravendita Titoli MUL LM SESG FIL AC Qta/Val.nom. 180,000000</t>
  </si>
  <si>
    <t>Compravendita Titoli VN HG DV USD -ACC Qta/Val.nom. 120,000000</t>
  </si>
  <si>
    <t>Sconto Canone Mensile Ottobre 2024</t>
  </si>
  <si>
    <t>Canone Mensile Conto Ottobre 2024</t>
  </si>
  <si>
    <t>Commissioni Consulenza Advice Plus 10/20 24 per il deposito 8143003</t>
  </si>
  <si>
    <t>Compravendita Titoli ETF ISHS EUR INF-LKD Qta/Val.nom. 45,000000</t>
  </si>
  <si>
    <t>Rata Pac: SIC FAM MEGATRENDS L ACC IE00BJCX8943 Mandato: 109171288 Numero ordine: 56.166.031 Cliente: NICITA CONCETTA</t>
  </si>
  <si>
    <t>Compravendita Titoli ISH CO GLB EUR-AC Qta/Val.nom. 3699,000000</t>
  </si>
  <si>
    <t>Compravendita Titoli ISH CO GLB EUR-AC Qta/Val.nom. 1,000000</t>
  </si>
  <si>
    <t>Compravendita Titoli ISH CO GLB EUR-AC Qta/Val.nom. 500,000000</t>
  </si>
  <si>
    <t>Compravendita Titoli VAN S&amp;P 500 ETF USD Qta/Val.nom. 75,000000</t>
  </si>
  <si>
    <t>Compravendita Titoli ISHS MSCI EM USD-AC Qta/Val.nom. 5,000000</t>
  </si>
  <si>
    <t>Compravendita Titoli ISHS MSCI EM USD-AC Qta/Val.nom. 205,000000</t>
  </si>
  <si>
    <t>Compravendita Titoli ISHS CR WD USD-AC Qta/Val.nom. 400,000000</t>
  </si>
  <si>
    <t>Compravendita Titoli FAM ARTIF INTEL CL A Qta/Val.nom. 74,000000</t>
  </si>
  <si>
    <t>Compravendita Titoli FAM ARTIF INTEL CL A Qta/Val.nom. 26,000000</t>
  </si>
  <si>
    <t>Rimborso quote fondo</t>
  </si>
  <si>
    <t>Rimborso: SIC Nr.quote: 541,028000 LU1567057309 CAPITAL GROUP US CORPORATE BOND FUND (LUX) B (EUR) Cliente: NICITA CONCETTA</t>
  </si>
  <si>
    <t>Rimborso: SIC Nr.quote: 461,438000 LU0227385266 NORDEA STABLE RETURN FUND E EUR ACC Cliente: NICITA CONCETTA</t>
  </si>
  <si>
    <t>Rimborso: SIC Nr.quote: 102,525000 LU0607983201 NORDEA 1 - ALPHA 15 MA FUND E EUR Cliente: NICITA CONCETTA</t>
  </si>
  <si>
    <t>Rimborso: SIC Nr.quote: 161,983000 IE00BFXY6B66 FIDELITY FOCUS EQUITY FAM F UND A ACC Cliente: NICITA CONCETTA</t>
  </si>
  <si>
    <t>Rimborso: SIC Nr.quote: 46,214000 LU0073232471 MS INVF US GROWTH FUND A AC C Cliente: NICITA CONCETTA</t>
  </si>
  <si>
    <t>Rimborso: SIC Nr.quote: 158,260000 LU0171306680 BGF WORLD GOLD EURO E Cliente: NICITA CONCETTA</t>
  </si>
  <si>
    <t>Rimborso: SIC Nr.quote: 205,392000 LU0819839092 MS INVF EMERGING LEADERS EQ UITY FUND C A Cliente: NICITA CONCETTA</t>
  </si>
  <si>
    <t>Rimborso: SIC Nr.quote: 3.973,300000 LU0575777544 CORE CHAMPIONS E ACC Cliente: NICITA CONCETTA</t>
  </si>
  <si>
    <t>Rimborso: SIC Nr.quote: 964,774000 LU0575777627 CORE DIVIDEND E EUR INC Cliente: NICITA CONCETTA</t>
  </si>
  <si>
    <t>Rimborso: SIC Nr.quote: 33,030000 LU0522352607 JPM CHINA D (ACC) - EUR Cliente: NICITA CONCETTA</t>
  </si>
  <si>
    <t>Rimborso: SIC Nr.quote: 138,477000 IE00BD5HXJ66 COMGEST GROWTH GREATER EURO PE OPPORTUNITIES - EUR Cliente: NICITA CONCETTA</t>
  </si>
  <si>
    <t>Rata Pac: SIC PICTET GL MEG SEL R-EUR LU0391944815 Mandato: 109171289 Numero ordine: 55.905.774 Cliente: NICITA CONCETTA</t>
  </si>
  <si>
    <t>Compravendita Titoli FAM ARTIF INTEL CL A Qta/Val.nom. 20,000000</t>
  </si>
  <si>
    <t>Sconto Canone Mensile Settembre 2024</t>
  </si>
  <si>
    <t>Canone Mensile Conto Settembre 2024</t>
  </si>
  <si>
    <t>Ord: BARBAGALLO GIUSEPPE E NICITA CON Be n: FINECO Dt-ord: 02/10/2024 Banca Ord: CREDITO EMILIANO SPA Info-Cli: Giroconto</t>
  </si>
  <si>
    <t>Commissioni Consulenza Advice Plus 9/202 4 per il deposito 8143003</t>
  </si>
  <si>
    <t>Rata Pac: SIC FAM MEGATRENDS L ACC IE00BJCX8943 Mandato: 109171288 Numero ordine: 55.752.461 Cliente: NICITA CONCETTA</t>
  </si>
  <si>
    <t>Compravendita Titoli FAM ARTIF INTEL CL A Qta/Val.nom. 2,000000</t>
  </si>
  <si>
    <t>Rata Pac: SIC PICTET GL MEG SEL R-EUR LU0391944815 Mandato: 109171289 Numero ordine: 55.527.731 Cliente: NICITA CONCETTA</t>
  </si>
  <si>
    <t>Sconto Canone Mensile Agosto 2024</t>
  </si>
  <si>
    <t>Canone Mensile Conto Agosto 2024</t>
  </si>
  <si>
    <t>Commissioni Consulenza Advice Plus 8/202 4 per il deposito 8143003</t>
  </si>
  <si>
    <t>Rata Pac: SIC FAM MEGATRENDS L ACC IE00BJCX8943 Mandato: 109171288 Numero ordine: 55.397.344 Cliente: NICITA CONCETTA</t>
  </si>
  <si>
    <t>Rata Pac: SIC PICTET GL MEG SEL R-EUR LU0391944815 Mandato: 109171289 Numero ordine: 55.224.016 Cliente: NICITA CONCETTA</t>
  </si>
  <si>
    <t>Sconto Canone Mensile Luglio 2024</t>
  </si>
  <si>
    <t>Canone Mensile Conto Luglio 2024</t>
  </si>
  <si>
    <t>Commissioni Consulenza Advice Plus 7/202 4 per il deposito 8143003</t>
  </si>
  <si>
    <t>Rata Pac: SIC FAM MEGATRENDS L ACC IE00BJCX8943 Mandato: 109171288 Numero ordine: 55.082.022 Cliente: NICITA CONCETTA</t>
  </si>
  <si>
    <t>Proventi fondo</t>
  </si>
  <si>
    <t>Dividendo: SIC LU0575777627 CORE DIVIDEND E EUR INC Cliente: NICITA CONCETTA</t>
  </si>
  <si>
    <t>Rata Pac: SIC PICTET GL MEG SEL R-EUR LU0391944815 Mandato: 109171289 Numero ordine: 54.847.126 Cliente: NICITA CONCETTA</t>
  </si>
  <si>
    <t>Sconto Canone Mensile Giugno 2024</t>
  </si>
  <si>
    <t>Canone Mensile Conto Giugno 2024</t>
  </si>
  <si>
    <t>Commissioni Consulenza Advice Plus 6/202 4 per il deposito 8143003</t>
  </si>
  <si>
    <t>Rata Pac: SIC FAM MEGATRENDS L ACC IE00BJCX8943 Mandato: 109171288 Numero ordine: 54.704.272 Cliente: NICITA CONCETTA</t>
  </si>
  <si>
    <t>Rata Pac: SIC PICTET GL MEG SEL R-EUR LU0391944815 Mandato: 109171289 Numero ordine: 54.479.555 Cliente: NICITA CONCETTA</t>
  </si>
  <si>
    <t>Sconto Canone Mensile Maggio 2024</t>
  </si>
  <si>
    <t>Canone Mensile Conto Maggio 2024</t>
  </si>
  <si>
    <t>Commissioni Consulenza Advice Plus 5/202 4 per il deposito 8143003</t>
  </si>
  <si>
    <t>Rata Pac: SIC FAM MEGATRENDS L ACC IE00BJCX8943 Mandato: 109171288 Numero ordine: 54.347.632 Cliente: NICITA CONCETTA</t>
  </si>
  <si>
    <t>Rata Pac: SIC PICTET GL MEG SEL R-EUR LU0391944815 Mandato: 109171289 Numero ordine: 54.100.076 Cliente: NICITA CONCETTA</t>
  </si>
  <si>
    <t>Sconto Canone Mensile Aprile 2024</t>
  </si>
  <si>
    <t>Canone Mensile Conto Aprile 2024</t>
  </si>
  <si>
    <t>Commissioni Consulenza Advice Plus 4/202 4 per il deposito 8143003</t>
  </si>
  <si>
    <t>Rata Pac: SIC FAM MEGATRENDS L ACC IE00BJCX8943 Mandato: 109171288 Numero ordine: 53.958.838 Cliente: NICITA CONCETTA</t>
  </si>
  <si>
    <t>Rata Pac: SIC PICTET GL MEG SEL R-EUR LU0391944815 Mandato: 109171289 Numero ordine: 53.716.266 Cliente: NICITA CONCETTA</t>
  </si>
  <si>
    <t>Ord: BARBAGALLO GIUSEPPE E NICITA CON Be n: FINECO Dt-ord: 09/04/2024 Banca Ord: CREDITO EMILIANO SPA Info-Cli: Giroconto interno</t>
  </si>
  <si>
    <t>Sconto Canone Mensile Marzo 2024</t>
  </si>
  <si>
    <t>Canone Mensile Conto Marzo 2024</t>
  </si>
  <si>
    <t>Commissioni Consulenza Advice Plus 3/202 4 per il deposito 8143003</t>
  </si>
  <si>
    <t>Rata Pac: SIC FAM MEGATRENDS L ACC IE00BJCX8943 Mandato: 109171288 Numero ordine: 53.561.648 Cliente: NICITA CONCETTA</t>
  </si>
  <si>
    <t>Rata Pac: SIC PICTET GL MEG SEL R-EUR LU0391944815 Mandato: 109171289 Numero ordine: 53.300.977 Cliente: NICITA CONCETTA</t>
  </si>
  <si>
    <t>Sconto Canone Mensile Febbraio 2024</t>
  </si>
  <si>
    <t>Canone Mensile Conto Febbraio 2024</t>
  </si>
  <si>
    <t>Commissioni Consulenza Advice Plus 2/202 4 per il deposito 8143003</t>
  </si>
  <si>
    <t>Interessi Passivi</t>
  </si>
  <si>
    <t>Rata Pac: SIC FAM MEGATRENDS L ACC IE00BJCX8943 Mandato: 109171288 Numero ordine: 53.152.656 Cliente: NICITA CONCETTA</t>
  </si>
  <si>
    <t>Ord: BARBAGALLO GIUSEPPE ALESSANDRO NICI TA C Ben: FINECO Dt-ord: 20/02/2024 Banc a Ord: CHE BANCA Info-Cli: Giroconto int erno</t>
  </si>
  <si>
    <t>Rata Pac: SIC PICTET GL MEG SEL R-EUR LU0391944815 Mandato: 109171289 Numero ordine: 52.886.622 Cliente: NICITA CONCETTA</t>
  </si>
  <si>
    <t>Sconto Canone Mensile Gennaio 2024</t>
  </si>
  <si>
    <t>Canone Mensile Conto Gennaio 2024</t>
  </si>
  <si>
    <t>Commissioni Consulenza Advice Plus 1/202 4 per il deposito 8143003</t>
  </si>
  <si>
    <t>Rata Pac: SIC FAM MEGATRENDS L ACC IE00BJCX8943 Mandato: 109171288 Numero ordine: 52.726.408 Cliente: NICITA CONCETTA</t>
  </si>
  <si>
    <t>Rata Pac: SIC PICTET GL MEG SEL R-EUR LU0391944815 Mandato: 109171289 Numero ordine: 52.466.509 Cliente: NICITA CONCETTA</t>
  </si>
  <si>
    <t>Sconto Canone Mensile Dicembre 2023</t>
  </si>
  <si>
    <t>Canone Mensile Conto Dicembre 2023</t>
  </si>
  <si>
    <t>Commissioni Consulenza Advice Plus 12/20 23 per il deposito 8143003</t>
  </si>
  <si>
    <t>Rata Pac: SIC FAM MEGATRENDS L ACC IE00BJCX8943 Mandato: 109171288 Numero ordine: 52.331.317 Cliente: NICITA CONCETTA</t>
  </si>
  <si>
    <t>Rata Pac: SIC PICTET GL MEG SEL R-EUR LU0391944815 Mandato: 109171289 Numero ordine: 52.096.066 Cliente: NICITA CONCETTA</t>
  </si>
  <si>
    <t>Commissioni Consulenza Advice Plus 11/20 23 per il deposito 8143003</t>
  </si>
  <si>
    <t>Sconto Canone Mensile Novembre 2023</t>
  </si>
  <si>
    <t>Canone Mensile Conto Novembre 2023</t>
  </si>
  <si>
    <t>Rata Pac: SIC FAM MEGATRENDS L ACC IE00BJCX8943 Mandato: 109171288 Numero ordine: 51.956.395 Cliente: NICITA CONCETTA</t>
  </si>
  <si>
    <t>Rata Pac: SIC PICTET GL MEG SEL R-EUR LU0391944815 Mandato: 109171289 Numero ordine: 51.713.567 Cliente: NICITA CONCETTA</t>
  </si>
  <si>
    <t>Commissioni Consulenza Advice Plus 10/20 23 per il deposito 8143003</t>
  </si>
  <si>
    <t>Sconto Canone Mensile Ottobre 2023</t>
  </si>
  <si>
    <t>Canone Mensile Conto Ottobre 2023</t>
  </si>
  <si>
    <t>Rata Pac: SIC FAM MEGATRENDS L ACC IE00BJCX8943 Mandato: 109171288 Numero ordine: 51.576.347 Cliente: NICITA CONCETTA</t>
  </si>
  <si>
    <t>Rata Pac: SIC PICTET GL MEG SEL R-EUR LU0391944815 Mandato: 109171289 Numero ordine: 51.327.908 Cliente: NICITA CONCETTA</t>
  </si>
  <si>
    <t>Sconto Canone Mensile Settembre 2023</t>
  </si>
  <si>
    <t>Canone Mensile Conto Settembre 2023</t>
  </si>
  <si>
    <t>Commissioni Consulenza Plus 9/2023 per i l deposito 8143003</t>
  </si>
  <si>
    <t>Rata Pac: SIC FAM MEGATRENDS L ACC IE00BJCX8943 Mandato: 109171288 Numero ordine: 51.183.182 Cliente: NICITA CONCETTA</t>
  </si>
  <si>
    <t>Rata Pac: SIC PICTET GL MEG SEL R-EUR LU0391944815 Mandato: 109171289 Numero ordine: 50.946.039 Cliente: NICITA CONCETTA</t>
  </si>
  <si>
    <t>Sconto Canone Mensile Agosto 2023</t>
  </si>
  <si>
    <t>Canone Mensile Conto Agosto 2023</t>
  </si>
  <si>
    <t>Commissioni Consulenza Plus 8/2023 per i l deposito 8143003</t>
  </si>
  <si>
    <t>Rata Pac: SIC FAM MEGATRENDS L ACC IE00BJCX8943 Mandato: 109171288 Numero ordine: 50.818.182 Cliente: NICITA CONCETTA</t>
  </si>
  <si>
    <t>Rata Pac: SIC PICTET GL MEG SEL R-EUR LU0391944815 Mandato: 109171289 Numero ordine: 50.627.145 Cliente: NICITA CONCETTA</t>
  </si>
  <si>
    <t>Sconto Canone Mensile Luglio 2023</t>
  </si>
  <si>
    <t>Canone Mensile Conto Luglio 2023</t>
  </si>
  <si>
    <t>Commissioni Consulenza Plus 7/2023 per i l deposito 8143003</t>
  </si>
  <si>
    <t>Rata Pac: SIC FAM MEGATRENDS L ACC IE00BJCX8943 Mandato: 109171288 Numero ordine: 50.484.472 Cliente: NICITA CONCETTA</t>
  </si>
  <si>
    <t>Ord: BARBAGALLO GIUSEPPE E NICITA CON Be n: FINECO Dt-ord: 25/07/2023 Banca Ord: CREDITO EMILIANO SPA Info-Cli: Giroconto interno</t>
  </si>
  <si>
    <t>Sconto Canone Mensile Giugno 2023</t>
  </si>
  <si>
    <t>Canone Mensile Conto Giugno 2023</t>
  </si>
  <si>
    <t>Commissioni Consulenza Plus 6/2023 per i l deposito 8143003</t>
  </si>
  <si>
    <t>Sconto Canone Mensile Maggio 2023</t>
  </si>
  <si>
    <t>Canone Mensile Conto Maggio 2023</t>
  </si>
  <si>
    <t>Commissioni Consulenza Plus 5/2023 per i l deposito 8143003</t>
  </si>
  <si>
    <t>Sconto Canone Mensile Aprile 2023</t>
  </si>
  <si>
    <t>Canone Mensile Conto Aprile 2023</t>
  </si>
  <si>
    <t>Commissioni Consulenza Plus 4/2023 per i l deposito 8143003</t>
  </si>
  <si>
    <t>Sconto Canone Mensile Marzo 2023</t>
  </si>
  <si>
    <t>Canone Mensile Conto Marzo 2023</t>
  </si>
  <si>
    <t>Commissioni Consulenza Plus 3/2023 per i l deposito 8143003</t>
  </si>
  <si>
    <t>Rata Pac: SIC PICTET GL MEG SEL R-EUR LU0391944815 Mandato: 109171289 Numero ordine: 48.652.169 Cliente: NICITA CONCETTA</t>
  </si>
  <si>
    <t>Sconto Canone Mensile Febbraio 2023</t>
  </si>
  <si>
    <t>Canone Mensile Conto Febbraio 2023</t>
  </si>
  <si>
    <t>Commissioni Consulenza Plus 2/2023 per i l deposito 8143003</t>
  </si>
  <si>
    <t>Rata Pac: SIC FAM MEGATRENDS L ACC IE00BJCX8943 Mandato: 109171288 Numero ordine: 48.487.453 Cliente: NICITA CONCETTA</t>
  </si>
  <si>
    <t>Rata Pac: SIC PICTET GL MEG SEL R-EUR LU0391944815 Mandato: 109171289 Numero ordine: 48.224.698 Cliente: NICITA CONCETTA</t>
  </si>
  <si>
    <t>Sconto Canone Mensile Gennaio 2023</t>
  </si>
  <si>
    <t>Canone Mensile Conto Gennaio 2023</t>
  </si>
  <si>
    <t>Commissioni Consulenza Plus 1/2023 per i l deposito 8143003</t>
  </si>
  <si>
    <t>Rata Pac: SIC FAM MEGATRENDS L ACC IE00BJCX8943 Mandato: 109171288 Numero ordine: 48.063.013 Cliente: NICITA CONCETTA</t>
  </si>
  <si>
    <t>Rata Pac: SIC PICTET GL MEG SEL R-EUR LU0391944815 Mandato: 109171289 Numero ordine: 47.785.014 Cliente: NICITA CONCETTA</t>
  </si>
  <si>
    <t>Sconto Canone Mensile Dicembre 2022</t>
  </si>
  <si>
    <t>Canone Mensile Conto Dicembre 2022</t>
  </si>
  <si>
    <t>Commissioni Consulenza Plus 12/2022 per il deposito 8143003</t>
  </si>
  <si>
    <t>Rata Pac: SIC FAM MEGATRENDS L ACC IE00BJCX8943 Mandato: 109171288 Numero ordine: 47.646.382 Cliente: NICITA CONCETTA</t>
  </si>
  <si>
    <t>Rata Pac: SIC PICTET GL MEG SEL R-EUR LU0391944815 Mandato: 109171289 Numero ordine: 47.412.666 Cliente: NICITA CONCETTA</t>
  </si>
  <si>
    <t>Sconto Canone Mensile Novembre 2022</t>
  </si>
  <si>
    <t>Canone Mensile Conto Novembre 2022</t>
  </si>
  <si>
    <t>Commissioni Consulenza Plus 11/2022 per il deposito 8143003</t>
  </si>
  <si>
    <t>Ord: BARBAGALLO GIUSEPPE E NICITA CON Be n: FINECO Dt-ord: 30/11/2022 Banca Ord: CREDITO EMILIANO SPA Info-Cli: Giroconto interno</t>
  </si>
  <si>
    <t>Sconto Canone Mensile Ottobre 2022</t>
  </si>
  <si>
    <t>Canone Mensile Conto Ottobre 2022</t>
  </si>
  <si>
    <t>Commissioni Consulenza Plus 10/2022 per il deposito 8143003</t>
  </si>
  <si>
    <t>Sconto Canone Mensile Settembre 2022</t>
  </si>
  <si>
    <t>Canone Mensile Conto Settembre 2022</t>
  </si>
  <si>
    <t>Commissioni Consulenza Plus 9/2022 per i l deposito 8143003</t>
  </si>
  <si>
    <t>Sconto Canone Mensile Agosto 2022</t>
  </si>
  <si>
    <t>Canone Mensile Conto Agosto 2022</t>
  </si>
  <si>
    <t>Commissioni Consulenza Plus 8/2022 per i l deposito 8143003</t>
  </si>
  <si>
    <t>Sconto Canone Mensile Luglio 2022</t>
  </si>
  <si>
    <t>Canone Mensile Conto Luglio 2022</t>
  </si>
  <si>
    <t>Commissioni Consulenza Plus 7/2022 per i l deposito 8143003</t>
  </si>
  <si>
    <t>Rata Pac: SIC PICTET GL MEG SEL R-EUR LU0391944815 Mandato: 109171289 Numero ordine: 45.395.364 Cliente: NICITA CONCETTA</t>
  </si>
  <si>
    <t>Sconto Canone Mensile Giugno 2022</t>
  </si>
  <si>
    <t>Canone Mensile Conto Giugno 2022</t>
  </si>
  <si>
    <t>Commissioni Consulenza Plus 6/2022 per i l deposito 8143003</t>
  </si>
  <si>
    <t>Rata Pac: SIC FAM MEGATRENDS L ACC IE00BJCX8943 Mandato: 109171288 Numero ordine: 45.251.403 Cliente: NICITA CONCETTA</t>
  </si>
  <si>
    <t>Rata Pac: SIC PICTET GL MEG SEL R-EUR LU0391944815 Mandato: 109171289 Numero ordine: 44.979.858 Cliente: NICITA CONCETTA</t>
  </si>
  <si>
    <t>Sconto Canone Mensile Maggio 2022</t>
  </si>
  <si>
    <t>Canone Mensile Conto Maggio 2022</t>
  </si>
  <si>
    <t>Commissioni Consulenza Plus 5/2022 per i l deposito 8143003</t>
  </si>
  <si>
    <t>Rata Pac: SIC FAM MEGATRENDS L ACC IE00BJCX8943 Mandato: 109171288 Numero ordine: 44.829.303 Cliente: NICITA CONCETTA</t>
  </si>
  <si>
    <t>Rata Pac: SIC PICTET GL MEG SEL R-EUR LU0391944815 Mandato: 109171289 Numero ordine: 44.531.802 Cliente: NICITA CONCETTA</t>
  </si>
  <si>
    <t>Ord: BARBAGALLO GIUSEPPE E NICITA CON Be n: FINECO Dt-ord: 09/05/2022 Banca Ord: CREDITO EMILIANO SPA Info-Cli: Giroconto interno</t>
  </si>
  <si>
    <t>Sconto Canone Mensile Aprile 2022</t>
  </si>
  <si>
    <t>Canone Mensile Conto Aprile 2022</t>
  </si>
  <si>
    <t>Commissioni Consulenza Plus 4/2022 per i l deposito 8143003</t>
  </si>
  <si>
    <t>Rata Pac: SIC PICTET GL MEG SEL R-EUR LU0391944815 Mandato: 109171289 Numero ordine: 44.087.243 Cliente: NICITA CONCETTA</t>
  </si>
  <si>
    <t>Sconto Canone Mensile Marzo 2022</t>
  </si>
  <si>
    <t>Canone Mensile Conto Marzo 2022</t>
  </si>
  <si>
    <t>Commissioni Consulenza Plus 3/2022 per i l deposito 8143003</t>
  </si>
  <si>
    <t>Rata Pac: SIC FAM MEGATRENDS L ACC IE00BJCX8943 Mandato: 109171288 Numero ordine: 43.919.866 Cliente: NICITA CONCETTA</t>
  </si>
  <si>
    <t>Rimborso: SIC Nr.quote: 309,871000 LU0583242994 MFS PRUDENT WEALTH FUND CL A1 EUR ACC Cliente: NICITA CONCETTA</t>
  </si>
  <si>
    <t>Rimborso: SIC Nr.quote: 185,460000 LU0210075874 JPM EUROPE DYNAMIC SMALL CA P D (PERF) (ACC) - EUR Cliente: NICITA CONCETTA</t>
  </si>
  <si>
    <t>Sottoscrizione aggiuntiva: SIC Transid: IE00BFXY6B66 FIDELITY WORLD FAM FUND A A CC Numero ordine: 43.766.520 Cliente: NICITA CONCETTA</t>
  </si>
  <si>
    <t>Sottoscrizione aggiuntiva: SIC Transid: IE00BFXY6B66 FIDELITY WORLD FAM FUND A A CC Numero ordine: 43.766.521 Cliente: NICITA CONCETTA</t>
  </si>
  <si>
    <t>Rata Pac: SIC PICTET GL MEG SEL R-EUR LU0391944815 Mandato: 109171289 Numero ordine: 43.583.555 Cliente: NICITA CONCETTA</t>
  </si>
  <si>
    <t>Sconto Canone Mensile Febbraio 2022</t>
  </si>
  <si>
    <t>Canone Mensile Conto Febbraio 2022</t>
  </si>
  <si>
    <t>Commissioni Consulenza Plus 2/2022 per i l deposito 8143003</t>
  </si>
  <si>
    <t>Rata Pac: SIC FAM MEGATRENDS L ACC IE00BJCX8943 Mandato: 109171288 Numero ordine: 43.399.952 Cliente: NICITA CONCETTA</t>
  </si>
  <si>
    <t>Sottoscrizione: SIC Transid: 20391430463388 Isin: IE00BD5HXJ66 COMGEST GROWTH GREATE R EUROPE OPPORTUNITIES - EUR Numero ordine: 43.105.760 Cliente: NICITA CONCETTA</t>
  </si>
  <si>
    <t>Rata Pac: SIC PICTET GL MEG SEL R-EUR LU0391944815 Mandato: 109171289 Numero ordine: 43.083.200 Cliente: NICITA CONCETTA</t>
  </si>
  <si>
    <t>Rimborso: SIC Nr.quote: 345,543000 LU0217576833 JPMF EMERGING MARKET EQUITY CL D ACC Cliente: NICITA CONCETTA</t>
  </si>
  <si>
    <t>Sconto Canone Mensile Gennaio 2022</t>
  </si>
  <si>
    <t>Canone Mensile Conto Gennaio 2022</t>
  </si>
  <si>
    <t>Sottoscrizione: SIC Transid: 20321131533301 Isin: IE00BFXY6B66 FIDELITY WORLD FAM FU ND A ACC Numero ordine: 42.973.025 Cliente: NICITA CONCETTA</t>
  </si>
  <si>
    <t>Sottoscrizione: SIC Transid: 20321132103304 Isin: LU0819839092 MS INVF EMERGING LEAD ERS EQUITY FUND C A Numero ordine: 42.973.032 Cliente: NICITA CONCETTA</t>
  </si>
  <si>
    <t>Commissioni Consulenza Plus 1/2022 per i l deposito 8143003</t>
  </si>
  <si>
    <t>Ord: BARBAGALLO GIUSEPPE E NICITA CON Be n: FINECO Dt-ord: 01/02/2022 Banca Ord: CREDITO EMILIANO SPA Info-Cli: Giroconto Interno</t>
  </si>
  <si>
    <t>Rata Pac: SIC FAM MEGATRENDS L ACC IE00BJCX8943 Mandato: 109171288 Numero ordine: 42.902.656 Cliente: NICITA CONCETTA</t>
  </si>
  <si>
    <t>Rata Pac: SIC PICTET GL MEG SEL R-EUR LU0391944815 Mandato: 109171289 Numero ordine: 42.562.127 Cliente: NICITA CONCETTA</t>
  </si>
  <si>
    <t>Sconto Canone Mensile Dicembre 2021</t>
  </si>
  <si>
    <t>Canone Mensile Conto Dicembre 2021</t>
  </si>
  <si>
    <t>Commissioni Consulenza Plus 12/2021 per il deposito 8143003</t>
  </si>
  <si>
    <t>Rata Pac: SIC FAM MEGATRENDS L ACC IE00BJCX8943 Mandato: 109171288 Numero ordine: 42.432.022 Cliente: NICITA CONCETTA</t>
  </si>
  <si>
    <t>Rata Pac: SIC PICTET GL MEG SEL R-EUR LU0391944815 Mandato: 109171289 Numero ordine: 42.100.322 Cliente: NICITA CONCETTA</t>
  </si>
  <si>
    <t>Sconto Canone Mensile Novembre 2021</t>
  </si>
  <si>
    <t>Canone Mensile Conto Novembre 2021</t>
  </si>
  <si>
    <t>Commissioni Consulenza Plus 11/2021 per il deposito 8143003</t>
  </si>
  <si>
    <t>Rata Pac: SIC FAM MEGATRENDS L ACC IE00BJCX8943 Mandato: 109171288 Numero ordine: 41.936.971 Cliente: NICITA CONCETTA</t>
  </si>
  <si>
    <t>Ord: BARBAGALLO GIUSEPPE E NICITA CON Be n: FINECO Dt-ord: 23/11/2021 Banca Ord: CREDITO EMILIANO SPA Info-Cli: Giroconto interno</t>
  </si>
  <si>
    <t>Rata Pac: SIC PICTET GL MEG SEL R-EUR LU0391944815 Mandato: 109171289 Numero ordine: 41.598.462 Cliente: NICITA CONCETTA</t>
  </si>
  <si>
    <t>Sconto Canone Mensile Ottobre 2021</t>
  </si>
  <si>
    <t>Canone Mensile Conto Ottobre 2021</t>
  </si>
  <si>
    <t>Commissioni Consulenza Plus 10/2021 per il deposito 8143003</t>
  </si>
  <si>
    <t>Rata Pac: SIC FAM MEGATRENDS L ACC IE00BJCX8943 Mandato: 109171288 Numero ordine: 41.433.279 Cliente: NICITA CONCETTA</t>
  </si>
  <si>
    <t>Rata Pac: SIC PICTET GL MEG SEL R-EUR LU0391944815 Mandato: 109171289 Numero ordine: 41.126.271 Cliente: NICITA CONCETTA</t>
  </si>
  <si>
    <t>Sconto Canone Mensile Settembre 2021</t>
  </si>
  <si>
    <t>Canone Mensile Conto Settembre 2021</t>
  </si>
  <si>
    <t>Commissioni Consulenza Plus 9/2021 per i l deposito 8143003</t>
  </si>
  <si>
    <t>Rata Pac: SIC FAM MEGATRENDS L ACC IE00BJCX8943 Mandato: 109171288 Numero ordine: 40.973.524 Cliente: NICITA CONCETTA</t>
  </si>
  <si>
    <t>Ord: BARBAGALLO GIUSEPPE E NICITA CON Be n: FINECO Dt-ord: 28/09/2021 Banca Ord: CREDITO EMILIANO SPA Info-Cli: Investime nti</t>
  </si>
  <si>
    <t>Rata Pac: SIC PICTET GL MEG SEL R-EUR LU0391944815 Mandato: 109171289 Numero ordine: 40.663.940 Cliente: NICITA CONCETTA</t>
  </si>
  <si>
    <t>Sconto Canone Mensile Agosto 2021</t>
  </si>
  <si>
    <t>Canone Mensile Conto Agosto 2021</t>
  </si>
  <si>
    <t>Commissioni Consulenza Plus 8/2021 per i l deposito 8143003</t>
  </si>
  <si>
    <t>Rata Pac: SIC FAM MEGATRENDS L ACC IE00BJCX8943 Mandato: 109171288 Numero ordine: 40.514.955 Cliente: NICITA CONCETTA</t>
  </si>
  <si>
    <t>Rata Pac: SIC PICTET GL MEG SEL R-EUR LU0391944815 Mandato: 109171289 Numero ordine: 40.268.067 Cliente: NICITA CONCETTA</t>
  </si>
  <si>
    <t>Sconto Canone Mensile Luglio 2021</t>
  </si>
  <si>
    <t>Canone Mensile Conto Luglio 2021</t>
  </si>
  <si>
    <t>Pagamento delega F24</t>
  </si>
  <si>
    <t>Protocollo delega n 5488907</t>
  </si>
  <si>
    <t>Protocollo delega n 5488934</t>
  </si>
  <si>
    <t>Commissioni Consulenza Plus 7/2021 per i l deposito 8143003</t>
  </si>
  <si>
    <t>Rata Pac: SIC FAM MEGATRENDS L ACC IE00BJCX8943 Mandato: 109171288 Numero ordine: 40.122.348 Cliente: NICITA CONCETTA</t>
  </si>
  <si>
    <t>Rata Pac: SIC PICTET GL MEG SEL R-EUR LU0391944815 Mandato: 109171289 Numero ordine: 39.824.665 Cliente: NICITA CONCETTA</t>
  </si>
  <si>
    <t>Sconto Canone Mensile Giugno 2021</t>
  </si>
  <si>
    <t>Canone Mensile Conto Giugno 2021</t>
  </si>
  <si>
    <t>Commissioni Consulenza Plus 6/2021 per i l deposito 8143003</t>
  </si>
  <si>
    <t>Rata Pac: SIC FAM MEGATRENDS L ACC IE00BJCX8943 Mandato: 109171288 Numero ordine: 39.667.645 Cliente: NICITA CONCETTA</t>
  </si>
  <si>
    <t>Ord: BARBAGALLO GIUSEPPE E NICITA CON Be n: FINECO Dt-ord: 18/06/2021 Banca Ord: CREDITO EMILIANO SPA Info-Cli: Giroconto interno</t>
  </si>
  <si>
    <t>Sconto Canone Mensile Maggio 2021</t>
  </si>
  <si>
    <t>Canone Mensile Conto Maggio 2021</t>
  </si>
  <si>
    <t>Commissioni Consulenza Plus 5/2021 per i l deposito 8143003</t>
  </si>
  <si>
    <t>Sconto Canone Mensile Aprile 2021</t>
  </si>
  <si>
    <t>Canone Mensile Conto Aprile 2021</t>
  </si>
  <si>
    <t>Commissioni Consulenza Plus 4/2021 per i l deposito 8143003</t>
  </si>
  <si>
    <t>Sconto Canone Mensile Marzo 2021</t>
  </si>
  <si>
    <t>Canone Mensile Conto Marzo 2021</t>
  </si>
  <si>
    <t>Commissioni Consulenza Plus 3/2021 per i l deposito 8143003</t>
  </si>
  <si>
    <t>Sconto Canone Mensile Febbraio 2021</t>
  </si>
  <si>
    <t>Canone Mensile Conto Febbraio 2021</t>
  </si>
  <si>
    <t>Commissioni Consulenza Plus 2/2021 per i l deposito 8143003</t>
  </si>
  <si>
    <t>Sconto Canone Mensile Gennaio 2021</t>
  </si>
  <si>
    <t>Canone Mensile Conto Gennaio 2021</t>
  </si>
  <si>
    <t>Commissioni Consulenza Plus 1/2021 per i l deposito 8143003</t>
  </si>
  <si>
    <t>Sconto Canone Mensile Dicembre 2020</t>
  </si>
  <si>
    <t>Canone Mensile Conto Dicembre 2020</t>
  </si>
  <si>
    <t>Commissioni Consulenza Plus 12/2020 per il deposito 8143003</t>
  </si>
  <si>
    <t>Sconto Canone Mensile Novembre 2020</t>
  </si>
  <si>
    <t>Canone Mensile Conto Novembre 2020</t>
  </si>
  <si>
    <t>Commissioni Consulenza Plus 11/2020 per il deposito 8143003</t>
  </si>
  <si>
    <t>Sconto Canone Mensile Ottobre 2020</t>
  </si>
  <si>
    <t>Canone Mensile Conto Ottobre 2020</t>
  </si>
  <si>
    <t>Commissioni Consulenza Plus 10/2020 per il deposito 8143003</t>
  </si>
  <si>
    <t>Rata Pac: SIC FAM MEGATRENDS L ACC IE00BJCX8943 Mandato: 109171288 Numero ordine: 35.984.538 Cliente: NICITA CONCETTA</t>
  </si>
  <si>
    <t>Ben: CONCETTA NICITA Ins: 26/10/2020 17: 12:14 Da: INTERNET Iban: IT61S0303216900 010000000854 TransID: 201023170802079348 0320016900IT Cau: Giroconto interno</t>
  </si>
  <si>
    <t>Rata Pac: SIC PICTET GL MEG SEL R-EUR LU0391944815 Mandato: 109171289 Numero ordine: 35.682.281 Cliente: NICITA CONCETTA</t>
  </si>
  <si>
    <t>Sconto Canone Mensile Settembre 2020</t>
  </si>
  <si>
    <t>Canone Mensile Conto Settembre 2020</t>
  </si>
  <si>
    <t>Commissioni Consulenza Plus 9/2020 per i l deposito 8143003</t>
  </si>
  <si>
    <t>Rata Pac: SIC FAM MEGATRENDS L ACC IE00BJCX8943 Mandato: 109171288 Numero ordine: 35.567.779 Cliente: NICITA CONCETTA</t>
  </si>
  <si>
    <t>Imposta di bollo di conto corrente del 30.09.2020</t>
  </si>
  <si>
    <t>Rata Pac: SIC PICTET GL MEG SEL R-EUR LU0391944815 Mandato: 109171289 Numero ordine: 35.332.759 Cliente: NICITA CONCETTA</t>
  </si>
  <si>
    <t>Sconto Canone Mensile Agosto 2020</t>
  </si>
  <si>
    <t>Canone Mensile Conto Agosto 2020</t>
  </si>
  <si>
    <t>Commissioni Consulenza Plus 8/2020 per i l deposito 8143003</t>
  </si>
  <si>
    <t>Rata Pac: SIC FAM MEGATRENDS L ACC IE00BJCX8943 Mandato: 109171288 Numero ordine: 35.229.735 Cliente: NICITA CONCETTA</t>
  </si>
  <si>
    <t>Rata Pac: SIC PICTET GL MEG SEL R-EUR LU0391944815 Mandato: 109171289 Numero ordine: 35.034.098 Cliente: NICITA CONCETTA</t>
  </si>
  <si>
    <t>Sconto Canone Mensile Luglio 2020</t>
  </si>
  <si>
    <t>Canone Mensile Conto Luglio 2020</t>
  </si>
  <si>
    <t>Commissioni Consulenza Plus 7/2020 per i l deposito 8143003</t>
  </si>
  <si>
    <t>Rata Pac: SIC FAM MEGATRENDS L ACC IE00BJCX8943 Mandato: 109171288 Numero ordine: 34.942.291 Cliente: NICITA CONCETTA</t>
  </si>
  <si>
    <t>Rimborso: SIC Nr.quote: 1.000,000000 LU0575777627 CORE DIVIDEND E EUR INC Cliente: NICITA CONCETTA</t>
  </si>
  <si>
    <t>Sottoscrizione: SIC Transid: 02011003243345 Isin: LU0217576833 JPMF EMERGING MARKET EQUITY CL D ACC Numero ordine: 34.801.694 Cliente: NICITA CONCETTA</t>
  </si>
  <si>
    <t>Sottoscrizione: SIC Transid: 02011003343347 Isin: LU1567057309 CAPITAL GROUP US CORP ORATE BOND FUND (LUX) B (EUR) Numero ordine: 34.801.696 Cliente: NICITA CONCETTA</t>
  </si>
  <si>
    <t>Sottoscrizione: SIC Transid: 02011003403349 Isin: LU0171306680 BGF WORLD GOLD EURO E Numero ordine: 34.801.697 Cliente: NICITA CONCETTA</t>
  </si>
  <si>
    <t>Sottoscrizione: SIC Transid: 02011003463352 Isin: LU0210075874 JPM EUROPE DYNAMIC SM ALL CAP D (PERF) (ACC) - EUR Numero ordine: 34.801.698 Cliente: NICITA CONCETTA</t>
  </si>
  <si>
    <t>Ord: BARBAGALLO GIUSEPPE E NICITA CON Be n: FINECO Dt-ord: 10/07/2020 Banca Ord: CREDITO EMILIANO SPA Info-Cli: Giroconto interno</t>
  </si>
  <si>
    <t>Rata Pac: SIC PICTET GL MEG SEL R-EUR LU0391944815 Mandato: 109171289 Numero ordine: 34.678.781 Cliente: NICITA CONCETTA</t>
  </si>
  <si>
    <t>Sconto Canone Mensile Giugno 2020</t>
  </si>
  <si>
    <t>Canone Mensile Conto Giugno 2020</t>
  </si>
  <si>
    <t>Commissioni Consulenza Plus 6/2020 per i l deposito 8143003</t>
  </si>
  <si>
    <t>Rata Pac: SIC FAM MEGATRENDS L ACC IE00BJCX8943 Mandato: 109171288 Numero ordine: 34.570.130 Cliente: NICITA CONCETTA</t>
  </si>
  <si>
    <t>Imposta di bollo di conto corrente del 30.06.2020</t>
  </si>
  <si>
    <t>Rata Pac: SIC PICTET GL MEG SEL R-EUR LU0391944815 Mandato: 109171289 Numero ordine: 34.328.603 Cliente: NICITA CONCETTA</t>
  </si>
  <si>
    <t>Sconto Canone Mensile Maggio 2020</t>
  </si>
  <si>
    <t>Canone Mensile Conto Maggio 2020</t>
  </si>
  <si>
    <t>Commissioni Consulenza Plus 5/2020 per i l deposito 8143003</t>
  </si>
  <si>
    <t>Rata Pac: SIC FAM MEGATRENDS L ACC IE00BJCX8943 Mandato: 109171288 Numero ordine: 34.212.180 Cliente: NICITA CONCETTA</t>
  </si>
  <si>
    <t>Sottoscrizione: SIC Transid: 01381836463355 Isin: LU0607983201 NORDEA 1 - ALPHA 15 M A FUND E EUR Numero ordine: 34.065.621 Cliente: NICITA CONCETTA</t>
  </si>
  <si>
    <t>Sottoscrizione: SIC Transid: 01381837023359 Isin: LU0073232471 MS INVF US GROWTH FUN D A ACC Numero ordine: 34.065.624 Cliente: NICITA CONCETTA</t>
  </si>
  <si>
    <t>Ord: BARBAGALLO ALESSIA,BARBAGALLO RAFFA Ben: CONCETTA NICITA Dt-ord: 12/05/2020 Banca Ord: UNICREDIT SPA Info-Cli: Vari e Ale</t>
  </si>
  <si>
    <t>Rata Pac: SIC PICTET GL MEG SEL R-EUR LU0391944815 Mandato: 109171289 Numero ordine: 33.961.790 Cliente: NICITA CONCETTA</t>
  </si>
  <si>
    <t>Ord: BARBAGALLO ALESSIA,BARBAGALLO RAFFA Ben: CONCETTA NICITA Dt-ord: 08/05/2020 Banca Ord: UNICREDIT SPA Info-Cli: Vari e Ale</t>
  </si>
  <si>
    <t>Ord: RAFFAELE BARBAGALLO Ben: NICITA CON CETTA Dt-ord: 08/05/2020 Banca Ord: ING Bank N.V. Info-Cli: Varie Raffi</t>
  </si>
  <si>
    <t>Commissioni Consulenza Plus 4/2020 per i l deposito 8143003</t>
  </si>
  <si>
    <t>Sconto Canone Mensile Aprile 2020</t>
  </si>
  <si>
    <t>Canone Mensile Conto Aprile 2020</t>
  </si>
  <si>
    <t>Rata Pac: SIC FAM MEGATRENDS L ACC IE00BJCX8943 Mandato: 109171288 Numero ordine: 33.874.412 Cliente: NICITA CONCETTA</t>
  </si>
  <si>
    <t>Sottoscrizione: SIC Transid: 01141957033383 Isin: LU0171310955 BGF WORLD TECHNOLOGY EURO E Numero ordine: 33.792.273 Cliente: NICITA CONCETTA</t>
  </si>
  <si>
    <t>Sottoscrizione: SIC Transid: 01141957183387 Isin: LU0522352607 JPM CHINA D (ACC) - E UR Numero ordine: 33.792.274 Cliente: NICITA CONCETTA</t>
  </si>
  <si>
    <t>Sottoscrizione: SIC Transid: 01141957283388 Isin: LU0227385266 NORDEA STABLE RETURN FUND E EUR ACC Numero ordine: 33.792.276 Cliente: NICITA CONCETTA</t>
  </si>
  <si>
    <t>Sottoscrizione: SIC Transid: 01141957383394 Isin: LU0583242994 MFS PRUDENT WEALTH FU ND CL A1 EUR ACC Numero ordine: 33.792.277 Cliente: NICITA CONCETTA</t>
  </si>
  <si>
    <t>Ord: BARBAGALLO GIUSEPPE E NICITA CON Be n: FINECO Dt-ord: 23/04/2020 Banca Ord: CREDITO EMILIANO SPA Info-Cli: Giroconto interno</t>
  </si>
  <si>
    <t>Sottoscrizione aggiuntiva: SIC Transid: 00991209223237 IE00BJCX8943 FAM MEGATRENDS L ACC Numero ordine: 33.638.231 Cliente: NICITA CONCETTA</t>
  </si>
  <si>
    <t>Rata Pac: SIC PICTET GL MEG SEL R-EUR LU0391944815 Mandato: 107118968 Numero ordine: 33.633.494 Cliente: NICITA CONCETTA</t>
  </si>
  <si>
    <t>Sconto Canone Mensile Marzo 2020</t>
  </si>
  <si>
    <t>Canone Mensile Conto Marzo 2020</t>
  </si>
  <si>
    <t>Imposta di bollo di conto corrente del 31.03.2020</t>
  </si>
  <si>
    <t>Rata Pac: SIC FAM MEGATRENDS L ACC IE00BJCX8943 Mandato: 108975624 Numero ordine: 33.527.612 Cliente: NICITA CONCETTA</t>
  </si>
  <si>
    <t>Rata Pac: SIC PICTET GL MEG SEL R-EUR LU0391944815 Mandato: 107118968 Numero ordine: 33.204.987 Cliente: NICITA CONCETTA</t>
  </si>
  <si>
    <t>Sconto Canone Mensile Febbraio 2020</t>
  </si>
  <si>
    <t>Canone Mensile Conto Febbraio 2020</t>
  </si>
  <si>
    <t>Rata Pac: SIC PICTET GL MEG SEL R-EUR LU0391944815 Mandato: 107118968 Numero ordine: 32.759.423 Cliente: NICITA CONCETTA</t>
  </si>
  <si>
    <t>Sottoscrizione: SIC Transid: 00301020093358 Isin: IE00BJCX8943 FAM MEGATRENDS L ACC Numero ordine: 32.613.431 Cliente: NICITA CONCETTA</t>
  </si>
  <si>
    <t>Rata Pac: SIC PICTET GL MEG SEL R-EUR LU0391944815 Mandato: 107118968 Numero ordine: 32.359.009 Cliente: NICITA CONCETTA</t>
  </si>
  <si>
    <t>Imposta di bollo di conto corrente del 31.12.2019</t>
  </si>
  <si>
    <t>Rata Pac: SIC PICTET GL MEG SEL R-EUR LU0391944815 Mandato: 107118968 Numero ordine: 32.051.443 Cliente: NICITA CONCETTA</t>
  </si>
  <si>
    <t>Rata Pac: SIC PICTET GL MEG SEL R-EUR LU0391944815 Mandato: 107118968 Numero ordine: 31.708.396 Cliente: NICITA CONCETTA</t>
  </si>
  <si>
    <t>Rata Pac: SIC PICTET GL MEG SEL R-EUR LU0391944815 Mandato: 107118968 Numero ordine: 31.382.286 Cliente: NICITA CONCETTA</t>
  </si>
  <si>
    <t>Imposta di bollo di conto corrente del 30.09.2019</t>
  </si>
  <si>
    <t>Rata Pac: SIC PICTET GL MEG SEL R-EUR LU0391944815 Mandato: 107118968 Numero ordine: 31.058.371 Cliente: NICITA CONCETTA</t>
  </si>
  <si>
    <t>Ben: D.M.EDILIZIA S.R.L. Ins: 14/08/2019 23:23:14 Da: INTERNET Iban: IT14D050368 4020CC0511359716 TransID: 19081315263514 86480320016900IT Cau: Fattura 43 del 13 agosto 2019</t>
  </si>
  <si>
    <t>Ben: D.M.EDILIZIA S.R.L. Ins: 14/08/2019 23:26:25 Da: INTERNET Iban: IT14D050368 4020CC0511359716 TransID: 19081315263516 72480320016900IT Cau: Fattura 44 del 13 agosto 2019</t>
  </si>
  <si>
    <t>Ben: D.M.EDILIZIA S.R.L. Ins: 14/08/2019 23:28:17 Da: INTERNET Iban: IT14D050368 4020CC0511359716 TransID: 19081315263517 94480320016900IT Cau: Fattura 45 del 13 agosto 2019</t>
  </si>
  <si>
    <t>Rata Pac: SIC PICTET GL MEG SEL R-EUR LU0391944815 Mandato: 107118968 Numero ordine: 30.824.051 Cliente: NICITA CONCETTA</t>
  </si>
  <si>
    <t>Rimborso: SIC Nr.quote: 4.259,693000 LU0690021539 CORE BALANCED OPPORTUNITY E ACC Cliente: NICITA CONCETTA</t>
  </si>
  <si>
    <t>Rimborso: SIC Nr.quote: 1.300,000000 LU0575777627 CORE DIVIDEND E EUR INC Cliente: NICITA CONCETTA</t>
  </si>
  <si>
    <t>Rata Pac: SIC PICTET GL MEG SEL R-EUR LU0391944815 Mandato: 107118968 Numero ordine: 30.501.248 Cliente: NICITA CONCETTA</t>
  </si>
  <si>
    <t>Rata Pac: SIC PICTET GL MEG SEL R-EUR LU0391944815 Mandato: 107118968 Numero ordine: 30.169.663 Cliente: NICITA CONCETTA</t>
  </si>
  <si>
    <t>Rata Pac: SIC PICTET GL MEG SEL R-EUR LU0391944815 Mandato: 107118968 Numero ordine: 29.879.050 Cliente: NICITA CONCETTA</t>
  </si>
  <si>
    <t>Rata Pac: SIC PICTET GL MEG SEL R-EUR LU0391944815 Mandato: 107118968 Numero ordine: 29.567.782 Cliente: NICITA CONCETTA</t>
  </si>
  <si>
    <t>Rata Pac: SIC PICTET GL MEG SEL R-EUR LU0391944815 Mandato: 107118968 Numero ordine: 29.230.396 Cliente: NICITA CONCETTA</t>
  </si>
  <si>
    <t>Rata Pac: SIC PICTET GL MEG SEL R-EUR LU0391944815 Mandato: 107118968 Numero ordine: 28.934.729 Cliente: NICITA CONCETTA</t>
  </si>
  <si>
    <t>Ord: BARBAGALLO GIUSEPPE E NICITA CON Be n: FINECO Dt-ord: 28/01/2019 Banca Ord: CREDITO EMILIANO SPA Info-Cli: VERSAMENT O X PIANO D I ACCUMULO</t>
  </si>
  <si>
    <t>Rata Pac: SIC PICTET GL MEG SEL R-EUR LU0391944815 Mandato: 107118968 Numero ordine: 28.355.140 Cliente: NICITA CONCETTA</t>
  </si>
  <si>
    <t>Rata Pac: SIC PICTET GL MEG SEL R-EUR LU0391944815 Mandato: 107118968 Numero ordine: 28.058.756 Cliente: NICITA CONCETTA</t>
  </si>
  <si>
    <t>Rata Pac: SIC PICTET GL MEG SEL R-EUR LU0391944815 Mandato: 107118968 Numero ordine: 27.734.361 Cliente: NICITA CONCETTA</t>
  </si>
  <si>
    <t>Rata Pac: SIC PICTET GL MEG SEL R-EUR LU0391944815 Mandato: 107118968 Numero ordine: 27.410.841 Cliente: NICITA CONCETTA</t>
  </si>
  <si>
    <t>Rata Pac: SIC PICTET GL MEG SEL R-EUR LU0391944815 Mandato: 107118968 Numero ordine: 27.193.089 Cliente: NICITA CONCETTA</t>
  </si>
  <si>
    <t>Dividendo: SIC LU0575777627 CORE DIVIDEND E DIS Cliente: NICITA CONCETTA</t>
  </si>
  <si>
    <t>Rata Pac: SIC PICTET GL MEG SEL R-EUR LU0391944815 Mandato: 107118968 Numero ordine: 26.868.461 Cliente: NICITA CONCETTA</t>
  </si>
  <si>
    <t>Rata Pac: SIC PICTET GL MEG SEL R-EUR LU0391944815 Mandato: 107118968 Numero ordine: 26.530.890 Cliente: NICITA CONCETTA</t>
  </si>
  <si>
    <t>Ord: BARBAGALLO GIUSEPPE E NICITA Ben: F INECO Dt-ord: 08/06/2018 Banca Ord: CRED ITO EMILIANO SPA Info-Cli: INVESTIMENTI</t>
  </si>
  <si>
    <t>Rata Pac: SIC PICTET GL MEG SEL R-EUR LU0391944815 Mandato: 107118968 Numero ordine: 25.565.222 Cliente: NICITA CONCETTA</t>
  </si>
  <si>
    <t>Rata Pac: SIC PICTET GL MEG SEL R-EUR LU0391944815 Mandato: 107118968 Numero ordine: 25.279.122 Cliente: NICITA CONCETTA</t>
  </si>
  <si>
    <t>Rata Pac: SIC PICTET GL MEG SEL R-EUR LU0391944815 Mandato: 107118968 Numero ordine: 24.940.822 Cliente: NICITA CONCETTA</t>
  </si>
  <si>
    <t>Saldo Attuale</t>
  </si>
  <si>
    <t>Autogestito</t>
  </si>
  <si>
    <t>Advice+</t>
  </si>
  <si>
    <t>Foglio di analisi</t>
  </si>
  <si>
    <t>Questo foglio includerà tutte le formule Python generate da Copilot.</t>
  </si>
  <si>
    <t>Carica dati da Movimenti, A10:G495</t>
  </si>
  <si>
    <t>Anteprima</t>
  </si>
  <si>
    <t>Grafico dell'andamento del saldo cumulato mese per mese</t>
  </si>
  <si>
    <t>Estrazione dei movimenti relativi ai piani di accumulo e calcolo del valore investito</t>
  </si>
  <si>
    <t>Movimenti relativi alle rate dei piani di accumulo</t>
  </si>
  <si>
    <t>Valore attuale stimato dei piani di accumulo</t>
  </si>
  <si>
    <t>Suddivisione della somma investita tra i piani PICTET e MEGATRENDS</t>
  </si>
  <si>
    <t>Asset attualmente presenti nel portafoglio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</si>
</sst>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10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24"/>
      <color rgb="FF156082"/>
      <name val="Calibri"/>
      <family val="2"/>
    </font>
    <font>
      <b/>
      <sz val="14"/>
      <color rgb="FF156082"/>
      <name val="Calibri"/>
      <family val="2"/>
    </font>
    <font>
      <b/>
      <sz val="12"/>
      <name val="Calibri"/>
      <family val="2"/>
    </font>
    <font>
      <sz val="11"/>
      <color rgb="FFFF0000"/>
      <name val="Calibri"/>
      <family val="2"/>
    </font>
    <font>
      <sz val="9"/>
      <color rgb="FF00B0F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Migliaia" xfId="1" builtinId="3"/>
    <cellStyle name="Normale" xfId="0" builtinId="0"/>
  </cellStyles>
  <dxfs count="1">
    <dxf>
      <fill>
        <patternFill patternType="solid">
          <fgColor rgb="FF00B0F0"/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340013</xdr:colOff>
      <xdr:row>17</xdr:row>
      <xdr:rowOff>25400</xdr:rowOff>
    </xdr:from>
    <xdr:to>
      <xdr:col>37</xdr:col>
      <xdr:colOff>425449</xdr:colOff>
      <xdr:row>57</xdr:row>
      <xdr:rowOff>65772</xdr:rowOff>
    </xdr:to>
    <xdr:pic>
      <xdr:nvPicPr>
        <xdr:cNvPr id="2" name="Immagine 1" title="Grafico dell'andamento del saldo cumulato mese per mese">
          <a:extLst>
            <a:ext uri="{FF2B5EF4-FFF2-40B4-BE49-F238E27FC236}">
              <a16:creationId xmlns:a16="http://schemas.microsoft.com/office/drawing/2014/main" id="{F6E2A792-5BF6-B724-44D7-063C2F7553D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isi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0286" y="3431309"/>
          <a:ext cx="15383163" cy="7591099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8">
    <v t="s"/>
    <v t="s">Data_Operazione</v>
    <v t="s">Data_Valuta</v>
    <v t="s">Entrate</v>
    <v t="s">Uscite</v>
    <v t="s">Descrizione</v>
    <v t="s">Descrizione_Completa</v>
    <v t="s">Stato</v>
    <v>0</v>
    <v t="r">0</v>
    <v t="r">0</v>
    <v t="r">1</v>
    <v>-300.95</v>
    <v t="s">Acquisto fondi online in euro</v>
    <v t="s">Rata Pac: SIC PICTET GL MEG SEL R-EUR LU0391944815 Mandato: 109171289 Numero ordine: 60.188.723 Cliente: NICITA CONCETTA</v>
    <v t="s">Contabilizzato</v>
    <v>1</v>
    <v t="r">2</v>
    <v t="r">3</v>
    <v>1.75</v>
    <v t="r">1</v>
    <v t="s">Sconto Canone Mensile</v>
    <v t="s">Sconto Canone Mensile Agosto 2025</v>
    <v t="s">Contabilizzato</v>
    <v>2</v>
    <v t="r">2</v>
    <v t="r">3</v>
    <v t="r">1</v>
    <v>-1.75</v>
    <v t="s">Canone Mensile Conto</v>
    <v t="s">Canone Mensile Conto Agosto 2025</v>
    <v t="s">Contabilizzato</v>
    <v>3</v>
    <v t="r">4</v>
    <v t="r">3</v>
    <v t="r">1</v>
    <v>-41.09</v>
    <v t="s">Com.Cons.AdvicePlus Fee on top</v>
    <v t="s">Commissioni Consulenza Advice Plus 8/202 5 per il deposito 8143003</v>
    <v t="s">Contabilizzato</v>
    <v>4</v>
    <v t="r">5</v>
    <v t="r">5</v>
    <v t="r">1</v>
    <v>-500.6</v>
    <v t="s">Acquisto fondi online in euro</v>
    <v t="s">Rata Pac: SIC FAM MEGATRENDS L ACC IE00BJCX8943 Mandato: 109171288 Numero ordine: 60.044.403 Cliente: NICITA CONCETTA</v>
    <v t="s">Contabilizzato</v>
    <v t="s">...</v>
    <v t="s">...</v>
    <v t="s">...</v>
    <v t="s">...</v>
    <v t="s">...</v>
    <v t="s">...</v>
    <v t="s">...</v>
    <v t="s">...</v>
    <v>480</v>
    <v t="r">6</v>
    <v t="r">6</v>
    <v t="r">1</v>
    <v>-300.95</v>
    <v t="s">Acquisto fondi online in euro</v>
    <v t="s">Rata Pac: SIC PICTET GL MEG SEL R-EUR LU0391944815 Mandato: 107118968 Numero ordine: 25.565.222 Cliente: NICITA CONCETTA</v>
    <v t="s">Contabilizzato</v>
    <v>481</v>
    <v t="r">7</v>
    <v t="r">7</v>
    <v t="r">1</v>
    <v>-300.95</v>
    <v t="s">Acquisto fondi online in euro</v>
    <v t="s">Rata Pac: SIC PICTET GL MEG SEL R-EUR LU0391944815 Mandato: 107118968 Numero ordine: 25.279.122 Cliente: NICITA CONCETTA</v>
    <v t="s">Contabilizzato</v>
    <v>482</v>
    <v t="r">8</v>
    <v t="r">8</v>
    <v>179.66</v>
    <v t="r">1</v>
    <v t="s">Proventi fondo</v>
    <v t="s">Dividendo: SIC LU0575777627 CORE DIVIDEND E DIS Cliente: NICITA CONCETTA</v>
    <v t="s">Contabilizzato</v>
    <v>483</v>
    <v t="r">9</v>
    <v t="r">9</v>
    <v t="r">1</v>
    <v>-300.95</v>
    <v t="s">Acquisto fondi online in euro</v>
    <v t="s">Rata Pac: SIC PICTET GL MEG SEL R-EUR LU0391944815 Mandato: 107118968 Numero ordine: 24.940.822 Cliente: NICITA CONCETTA</v>
    <v t="s">Contabilizzato</v>
    <v>484</v>
    <v t="r">10</v>
    <v t="r">11</v>
    <v t="r">1</v>
    <v>-38.799999999999997</v>
    <v t="s">Imposta bollo dossier titoli</v>
    <v t="s">Addebito imposta di bollo Dossier: 2744497</v>
    <v t="s">Contabilizzato</v>
  </a>
  <a r="2">
    <v>790</v>
    <v>390</v>
  </a>
  <a r="2">
    <v t="s">&lt;DataFrame&gt;</v>
    <v>46799.69999999999</v>
  </a>
  <a r="12" c="8">
    <v t="s"/>
    <v t="s">Data_Operazione</v>
    <v t="s">Data_Valuta</v>
    <v t="s">Entrate</v>
    <v t="s">Uscite</v>
    <v t="s">Descrizione</v>
    <v t="s">Descrizione_Completa</v>
    <v t="s">Stato</v>
    <v>0</v>
    <v t="r">0</v>
    <v t="r">0</v>
    <v t="r">1</v>
    <v>-300.95</v>
    <v t="s">Acquisto fondi online in euro</v>
    <v t="s">Rata Pac: SIC PICTET GL MEG SEL R-EUR LU0391944815 Mandato: 109171289 Numero ordine: 60.188.723 Cliente: NICITA CONCETTA</v>
    <v t="s">Contabilizzato</v>
    <v>4</v>
    <v t="r">5</v>
    <v t="r">5</v>
    <v t="r">1</v>
    <v>-500.6</v>
    <v t="s">Acquisto fondi online in euro</v>
    <v t="s">Rata Pac: SIC FAM MEGATRENDS L ACC IE00BJCX8943 Mandato: 109171288 Numero ordine: 60.044.403 Cliente: NICITA CONCETTA</v>
    <v t="s">Contabilizzato</v>
    <v>5</v>
    <v t="r">22</v>
    <v t="r">22</v>
    <v t="r">1</v>
    <v>-300.95</v>
    <v t="s">Acquisto fondi online in euro</v>
    <v t="s">Rata Pac: SIC PICTET GL MEG SEL R-EUR LU0391944815 Mandato: 109171289 Numero ordine: 59.865.119 Cliente: NICITA CONCETTA</v>
    <v t="s">Contabilizzato</v>
    <v>9</v>
    <v t="r">23</v>
    <v t="r">23</v>
    <v t="r">1</v>
    <v>-500.6</v>
    <v t="s">Acquisto fondi online in euro</v>
    <v t="s">Rata Pac: SIC FAM MEGATRENDS L ACC IE00BJCX8943 Mandato: 109171288 Numero ordine: 59.722.224 Cliente: NICITA CONCETTA</v>
    <v t="s">Contabilizzato</v>
    <v>10</v>
    <v t="r">24</v>
    <v t="r">24</v>
    <v t="r">1</v>
    <v>-300.95</v>
    <v t="s">Acquisto fondi online in euro</v>
    <v t="s">Rata Pac: SIC PICTET GL MEG SEL R-EUR LU0391944815 Mandato: 109171289 Numero ordine: 59.481.913 Cliente: NICITA CONCETTA</v>
    <v t="s">Contabilizzato</v>
    <v t="s">...</v>
    <v t="s">...</v>
    <v t="s">...</v>
    <v t="s">...</v>
    <v t="s">...</v>
    <v t="s">...</v>
    <v t="s">...</v>
    <v t="s">...</v>
    <v>475</v>
    <v t="r">25</v>
    <v t="r">25</v>
    <v t="r">1</v>
    <v>-300.95</v>
    <v t="s">Acquisto fondi online in euro</v>
    <v t="s">Rata Pac: SIC PICTET GL MEG SEL R-EUR LU0391944815 Mandato: 107118968 Numero ordine: 26.868.461 Cliente: NICITA CONCETTA</v>
    <v t="s">Contabilizzato</v>
    <v>477</v>
    <v t="r">26</v>
    <v t="r">26</v>
    <v t="r">1</v>
    <v>-300.95</v>
    <v t="s">Acquisto fondi online in euro</v>
    <v t="s">Rata Pac: SIC PICTET GL MEG SEL R-EUR LU0391944815 Mandato: 107118968 Numero ordine: 26.530.890 Cliente: NICITA CONCETTA</v>
    <v t="s">Contabilizzato</v>
    <v>480</v>
    <v t="r">6</v>
    <v t="r">6</v>
    <v t="r">1</v>
    <v>-300.95</v>
    <v t="s">Acquisto fondi online in euro</v>
    <v t="s">Rata Pac: SIC PICTET GL MEG SEL R-EUR LU0391944815 Mandato: 107118968 Numero ordine: 25.565.222 Cliente: NICITA CONCETTA</v>
    <v t="s">Contabilizzato</v>
    <v>481</v>
    <v t="r">7</v>
    <v t="r">7</v>
    <v t="r">1</v>
    <v>-300.95</v>
    <v t="s">Acquisto fondi online in euro</v>
    <v t="s">Rata Pac: SIC PICTET GL MEG SEL R-EUR LU0391944815 Mandato: 107118968 Numero ordine: 25.279.122 Cliente: NICITA CONCETTA</v>
    <v t="s">Contabilizzato</v>
    <v>483</v>
    <v t="r">9</v>
    <v t="r">9</v>
    <v t="r">1</v>
    <v>-300.95</v>
    <v t="s">Acquisto fondi online in euro</v>
    <v t="s">Rata Pac: SIC PICTET GL MEG SEL R-EUR LU0391944815 Mandato: 107118968 Numero ordine: 24.940.822 Cliente: NICITA CONCETTA</v>
    <v t="s">Contabilizzato</v>
  </a>
  <a r="2" c="2">
    <v t="s">PICTET</v>
    <v>22270.3</v>
    <v t="s">MEGATRENDS</v>
    <v>24529.399999999998</v>
  </a>
  <a r="12" c="9">
    <v t="s"/>
    <v t="s">Data_Operazione</v>
    <v t="s">Data_Valuta</v>
    <v t="s">Entrate</v>
    <v t="s">Uscite</v>
    <v t="s">Descrizione</v>
    <v t="s">Descrizione_Completa</v>
    <v t="s">Stato</v>
    <v t="s">Nome_Asset</v>
    <v>0</v>
    <v t="r">0</v>
    <v t="r">0</v>
    <v t="r">1</v>
    <v>-300.95</v>
    <v t="s">Acquisto fondi online in euro</v>
    <v t="s">Rata Pac: SIC PICTET GL MEG SEL R-EUR LU0391944815 Mandato: 109171289 Numero ordine: 60.188.723 Cliente: NICITA CONCETTA</v>
    <v t="s">Contabilizzato</v>
    <v t="s">SIC PICTET GL MEG SEL R-EUR LU0391944815</v>
    <v>4</v>
    <v t="r">5</v>
    <v t="r">5</v>
    <v t="r">1</v>
    <v>-500.6</v>
    <v t="s">Acquisto fondi online in euro</v>
    <v t="s">Rata Pac: SIC FAM MEGATRENDS L ACC IE00BJCX8943 Mandato: 109171288 Numero ordine: 60.044.403 Cliente: NICITA CONCETTA</v>
    <v t="s">Contabilizzato</v>
    <v t="s">SIC FAM MEGATRENDS L ACC IE00BJCX8943</v>
    <v>5</v>
    <v t="r">22</v>
    <v t="r">22</v>
    <v t="r">1</v>
    <v>-300.95</v>
    <v t="s">Acquisto fondi online in euro</v>
    <v t="s">Rata Pac: SIC PICTET GL MEG SEL R-EUR LU0391944815 Mandato: 109171289 Numero ordine: 59.865.119 Cliente: NICITA CONCETTA</v>
    <v t="s">Contabilizzato</v>
    <v t="s">SIC PICTET GL MEG SEL R-EUR LU0391944815</v>
    <v>9</v>
    <v t="r">23</v>
    <v t="r">23</v>
    <v t="r">1</v>
    <v>-500.6</v>
    <v t="s">Acquisto fondi online in euro</v>
    <v t="s">Rata Pac: SIC FAM MEGATRENDS L ACC IE00BJCX8943 Mandato: 109171288 Numero ordine: 59.722.224 Cliente: NICITA CONCETTA</v>
    <v t="s">Contabilizzato</v>
    <v t="s">SIC FAM MEGATRENDS L ACC IE00BJCX8943</v>
    <v>10</v>
    <v t="r">24</v>
    <v t="r">24</v>
    <v t="r">1</v>
    <v>-300.95</v>
    <v t="s">Acquisto fondi online in euro</v>
    <v t="s">Rata Pac: SIC PICTET GL MEG SEL R-EUR LU0391944815 Mandato: 109171289 Numero ordine: 59.481.913 Cliente: NICITA CONCETTA</v>
    <v t="s">Contabilizzato</v>
    <v t="s">SIC PICTET GL MEG SEL R-EUR LU0391944815</v>
    <v t="s">...</v>
    <v t="s">...</v>
    <v t="s">...</v>
    <v t="s">...</v>
    <v t="s">...</v>
    <v t="s">...</v>
    <v t="s">...</v>
    <v t="s">...</v>
    <v t="s">...</v>
    <v>475</v>
    <v t="r">25</v>
    <v t="r">25</v>
    <v t="r">1</v>
    <v>-300.95</v>
    <v t="s">Acquisto fondi online in euro</v>
    <v t="s">Rata Pac: SIC PICTET GL MEG SEL R-EUR LU0391944815 Mandato: 107118968 Numero ordine: 26.868.461 Cliente: NICITA CONCETTA</v>
    <v t="s">Contabilizzato</v>
    <v t="s">SIC PICTET GL MEG SEL R-EUR LU0391944815</v>
    <v>477</v>
    <v t="r">26</v>
    <v t="r">26</v>
    <v t="r">1</v>
    <v>-300.95</v>
    <v t="s">Acquisto fondi online in euro</v>
    <v t="s">Rata Pac: SIC PICTET GL MEG SEL R-EUR LU0391944815 Mandato: 107118968 Numero ordine: 26.530.890 Cliente: NICITA CONCETTA</v>
    <v t="s">Contabilizzato</v>
    <v t="s">SIC PICTET GL MEG SEL R-EUR LU0391944815</v>
    <v>480</v>
    <v t="r">6</v>
    <v t="r">6</v>
    <v t="r">1</v>
    <v>-300.95</v>
    <v t="s">Acquisto fondi online in euro</v>
    <v t="s">Rata Pac: SIC PICTET GL MEG SEL R-EUR LU0391944815 Mandato: 107118968 Numero ordine: 25.565.222 Cliente: NICITA CONCETTA</v>
    <v t="s">Contabilizzato</v>
    <v t="s">SIC PICTET GL MEG SEL R-EUR LU0391944815</v>
    <v>481</v>
    <v t="r">7</v>
    <v t="r">7</v>
    <v t="r">1</v>
    <v>-300.95</v>
    <v t="s">Acquisto fondi online in euro</v>
    <v t="s">Rata Pac: SIC PICTET GL MEG SEL R-EUR LU0391944815 Mandato: 107118968 Numero ordine: 25.279.122 Cliente: NICITA CONCETTA</v>
    <v t="s">Contabilizzato</v>
    <v t="s">SIC PICTET GL MEG SEL R-EUR LU0391944815</v>
    <v>483</v>
    <v t="r">9</v>
    <v t="r">9</v>
    <v t="r">1</v>
    <v>-300.95</v>
    <v t="s">Acquisto fondi online in euro</v>
    <v t="s">Rata Pac: SIC PICTET GL MEG SEL R-EUR LU0391944815 Mandato: 107118968 Numero ordine: 24.940.822 Cliente: NICITA CONCETTA</v>
    <v t="s">Contabilizzato</v>
    <v t="s">SIC PICTET GL MEG SEL R-EUR LU0391944815</v>
  </a>
</arrayData>
</file>

<file path=xl/richData/rdrichvalue.xml><?xml version="1.0" encoding="utf-8"?>
<rvData xmlns="http://schemas.microsoft.com/office/spreadsheetml/2017/richdata" count="37">
  <rv s="0">
    <fb>45910</fb>
    <v>2</v>
  </rv>
  <rv s="0">
    <fb>0</fb>
    <v>3</v>
  </rv>
  <rv s="0">
    <fb>45905</fb>
    <v>2</v>
  </rv>
  <rv s="0">
    <fb>45900</fb>
    <v>2</v>
  </rv>
  <rv s="0">
    <fb>45902</fb>
    <v>2</v>
  </rv>
  <rv s="0">
    <fb>45901</fb>
    <v>2</v>
  </rv>
  <rv s="0">
    <fb>43171</fb>
    <v>2</v>
  </rv>
  <rv s="0">
    <fb>43143</fb>
    <v>2</v>
  </rv>
  <rv s="0">
    <fb>43126</fb>
    <v>2</v>
  </rv>
  <rv s="0">
    <fb>43110</fb>
    <v>2</v>
  </rv>
  <rv s="0">
    <fb>43105</fb>
    <v>2</v>
  </rv>
  <rv s="0">
    <fb>43100</fb>
    <v>2</v>
  </rv>
  <rv s="1">
    <v>0</v>
  </rv>
  <rv s="2">
    <v>DataFrame</v>
    <v>1</v>
    <v>12</v>
  </rv>
  <rv s="3">
    <v>&lt;class 'pandas.core.frame.DataFrame'&gt;</v>
    <v>DataFrame</v>
    <v xml:space="preserve">    Data_Operazione Data_Valuta  Entrate  Uscite  \
0        2025-09-10  2025-09-10      NaN -300.95   
1        2025-09-05  2025-08-31     1.75     NaN   
2        2025-09-05  2025-08-31      NaN   -1.75   
3        2025-09-02  2025-08-31      NaN  -4...</v>
    <v>13</v>
    <v>4</v>
  </rv>
  <rv s="4">
    <v>0</v>
    <v>9</v>
  </rv>
  <rv s="1">
    <v>1</v>
  </rv>
  <rv s="5">
    <v>Image</v>
    <v>5</v>
    <v>15</v>
    <v>16</v>
  </rv>
  <rv s="3">
    <v>&lt;class 'PIL.PngImagePlugin.PngImageFile'&gt;</v>
    <v>PngImageFile</v>
    <v>&lt;PIL.PngImagePlugin.PngImageFile image mode=RGBA size=790x390 at 0x7FCB4000BFB0&gt;</v>
    <v>17</v>
    <v>4</v>
  </rv>
  <rv s="1">
    <v>2</v>
  </rv>
  <rv s="2">
    <v>tuple</v>
    <v>7</v>
    <v>19</v>
  </rv>
  <rv s="3">
    <v>&lt;class 'tuple'&gt;</v>
    <v>tuple</v>
    <v>(    Data_Operazione Data_Valuta  Entrate  Uscite  \
0        2025-09-10  2025-09-10      NaN -300.95   
4        2025-09-01  2025-09-01      NaN -500.60   
5        2025-08-11  2025-08-11      NaN -300.95   
9        2025-08-01  2025-08-01      NaN -5...</v>
    <v>20</v>
    <v>4</v>
  </rv>
  <rv s="0">
    <fb>45880</fb>
    <v>2</v>
  </rv>
  <rv s="0">
    <fb>45870</fb>
    <v>2</v>
  </rv>
  <rv s="0">
    <fb>45848</fb>
    <v>2</v>
  </rv>
  <rv s="0">
    <fb>43291</fb>
    <v>2</v>
  </rv>
  <rv s="0">
    <fb>43262</fb>
    <v>2</v>
  </rv>
  <rv s="1">
    <v>3</v>
  </rv>
  <rv s="2">
    <v>DataFrame</v>
    <v>9</v>
    <v>27</v>
  </rv>
  <rv s="3">
    <v>&lt;class 'pandas.core.frame.DataFrame'&gt;</v>
    <v>DataFrame</v>
    <v xml:space="preserve">    Data_Operazione Data_Valuta  Entrate  Uscite  \
0        2025-09-10  2025-09-10      NaN -300.95   
4        2025-09-01  2025-09-01      NaN -500.60   
5        2025-08-11  2025-08-11      NaN -300.95   
9        2025-08-01  2025-08-01      NaN -50...</v>
    <v>28</v>
    <v>4</v>
  </rv>
  <rv s="6">
    <fb>46799.69999999999</fb>
    <v>&lt;class 'numpy.float64'&gt;</v>
    <v>float64</v>
    <v>46799.69999999999</v>
    <v>46799.69999999999</v>
    <v>4</v>
  </rv>
  <rv s="1">
    <v>4</v>
  </rv>
  <rv s="2">
    <v>Series</v>
    <v>11</v>
    <v>31</v>
  </rv>
  <rv s="3">
    <v>&lt;class 'pandas.core.series.Series'&gt;</v>
    <v>Series</v>
    <v>PICTET        22270.3
MEGATRENDS    24529.4
dtype: float64</v>
    <v>32</v>
    <v>4</v>
  </rv>
  <rv s="1">
    <v>5</v>
  </rv>
  <rv s="2">
    <v>DataFrame</v>
    <v>13</v>
    <v>34</v>
  </rv>
  <rv s="3">
    <v>&lt;class 'pandas.core.frame.DataFrame'&gt;</v>
    <v>DataFrame</v>
    <v xml:space="preserve">    Data_Operazione Data_Valuta  Entrate  Uscite  \
0        2025-09-10  2025-09-10      NaN -300.95   
4        2025-09-01  2025-09-01      NaN -500.60   
5        2025-08-11  2025-08-11      NaN -300.95   
9        2025-08-01  2025-08-01      NaN -50...</v>
    <v>35</v>
    <v>4</v>
  </rv>
</rvData>
</file>

<file path=xl/richData/rdrichvaluestructure.xml><?xml version="1.0" encoding="utf-8"?>
<rvStructures xmlns="http://schemas.microsoft.com/office/spreadsheetml/2017/richdata" count="7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python">
    <k n="Python_type" t="s"/>
    <k n="Python_typeName" t="s"/>
    <k n="Python_str" t="s"/>
    <k n="basicValue"/>
    <k n="_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485</v>
      <v>7</v>
      <v>DataFrame</v>
      <v>arrayPreview</v>
      <v>1</v>
    </spb>
    <spb s="1">
      <v>0</v>
    </spb>
    <spb s="2">
      <v>1</v>
    </spb>
    <spb s="2">
      <v>2</v>
    </spb>
    <spb s="3">
      <v>https://www.anaconda.com/excel</v>
      <v>https://res.cdn.office.net/officepysvc/prod-service/anacondalogo.png</v>
      <v>Python fornito da Anaconda</v>
    </spb>
    <spb s="4">
      <v>3</v>
    </spb>
    <spb s="5">
      <v>2</v>
      <v>1</v>
      <v>tuple</v>
      <v>arrayPreview</v>
    </spb>
    <spb s="1">
      <v>6</v>
    </spb>
    <spb s="0">
      <v>123</v>
      <v>7</v>
      <v>DataFrame</v>
      <v>arrayPreview</v>
      <v>1</v>
    </spb>
    <spb s="1">
      <v>8</v>
    </spb>
    <spb s="5">
      <v>2</v>
      <v>1</v>
      <v>Series</v>
      <v>arrayPreview</v>
    </spb>
    <spb s="1">
      <v>10</v>
    </spb>
    <spb s="0">
      <v>140</v>
      <v>8</v>
      <v>DataFrame</v>
      <v>arrayPreview</v>
      <v>1</v>
    </spb>
    <spb s="1">
      <v>12</v>
    </spb>
  </spbData>
</supportingPropertyBags>
</file>

<file path=xl/richData/rdsupportingpropertybagstructure.xml><?xml version="1.0" encoding="utf-8"?>
<spbStructures xmlns="http://schemas.microsoft.com/office/spreadsheetml/2017/richdata2" count="6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  <rPr n="IsHeroField" t="b"/>
  </richProperties>
  <richStyles>
    <rSty dxfid="0"/>
    <rSty dxfid="1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95"/>
  <sheetViews>
    <sheetView tabSelected="1" topLeftCell="A2" workbookViewId="0">
      <selection activeCell="E36" sqref="E36"/>
    </sheetView>
  </sheetViews>
  <sheetFormatPr defaultRowHeight="14.5" x14ac:dyDescent="0.35"/>
  <cols>
    <col min="1" max="1" width="11.6328125" customWidth="1"/>
    <col min="2" max="2" width="15.81640625" customWidth="1"/>
    <col min="3" max="3" width="10.26953125" style="2" bestFit="1" customWidth="1"/>
    <col min="4" max="4" width="10.90625" style="2" bestFit="1" customWidth="1"/>
    <col min="5" max="5" width="27.54296875" customWidth="1"/>
    <col min="6" max="6" width="49.90625" style="3" customWidth="1"/>
    <col min="7" max="7" width="20.81640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  <c r="B4" t="s">
        <v>3</v>
      </c>
      <c r="C4" s="2" t="s">
        <v>3</v>
      </c>
      <c r="D4" s="2" t="s">
        <v>3</v>
      </c>
      <c r="E4" t="s">
        <v>3</v>
      </c>
      <c r="F4" s="3" t="s">
        <v>3</v>
      </c>
      <c r="G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s="4" t="s">
        <v>462</v>
      </c>
      <c r="B7" s="4" t="s">
        <v>463</v>
      </c>
      <c r="C7" s="2">
        <v>142984.95000000001</v>
      </c>
      <c r="D7" s="2" t="s">
        <v>3</v>
      </c>
      <c r="E7" t="s">
        <v>3</v>
      </c>
      <c r="F7" s="3" t="s">
        <v>3</v>
      </c>
      <c r="G7" t="s">
        <v>3</v>
      </c>
    </row>
    <row r="8" spans="1:8" x14ac:dyDescent="0.35">
      <c r="B8" s="4" t="s">
        <v>464</v>
      </c>
      <c r="C8" s="2">
        <v>130440.72</v>
      </c>
      <c r="E8" s="5">
        <f>+C7+C8+C9+D9</f>
        <v>-323.4199999999837</v>
      </c>
    </row>
    <row r="9" spans="1:8" x14ac:dyDescent="0.35">
      <c r="A9" t="s">
        <v>6</v>
      </c>
      <c r="B9" s="4" t="s">
        <v>3</v>
      </c>
      <c r="C9" s="2">
        <f>SUBTOTAL(9,C36:C496)</f>
        <v>0</v>
      </c>
      <c r="D9" s="2">
        <f>SUBTOTAL(9,D36:D496)</f>
        <v>-273749.09000000003</v>
      </c>
      <c r="E9" t="s">
        <v>3</v>
      </c>
      <c r="F9" s="3">
        <f>+D103/120</f>
        <v>-69.171166666666679</v>
      </c>
      <c r="G9" t="s">
        <v>3</v>
      </c>
    </row>
    <row r="10" spans="1:8" x14ac:dyDescent="0.35">
      <c r="A10" t="s">
        <v>7</v>
      </c>
      <c r="B10" t="s">
        <v>8</v>
      </c>
      <c r="C10" s="2" t="s">
        <v>9</v>
      </c>
      <c r="D10" s="2" t="s">
        <v>10</v>
      </c>
      <c r="E10" t="s">
        <v>11</v>
      </c>
      <c r="F10" s="3" t="s">
        <v>12</v>
      </c>
      <c r="G10" t="s">
        <v>13</v>
      </c>
      <c r="H10" t="s">
        <v>3</v>
      </c>
    </row>
    <row r="11" spans="1:8" hidden="1" x14ac:dyDescent="0.35">
      <c r="A11" s="1">
        <v>45910</v>
      </c>
      <c r="B11" s="1">
        <v>45910</v>
      </c>
      <c r="D11" s="2">
        <v>-300.95</v>
      </c>
      <c r="E11" t="s">
        <v>14</v>
      </c>
      <c r="F11" t="s">
        <v>15</v>
      </c>
      <c r="G11" t="s">
        <v>16</v>
      </c>
    </row>
    <row r="12" spans="1:8" hidden="1" x14ac:dyDescent="0.35">
      <c r="A12" s="1">
        <v>45905</v>
      </c>
      <c r="B12" s="1">
        <v>45900</v>
      </c>
      <c r="C12" s="2">
        <v>1.75</v>
      </c>
      <c r="E12" t="s">
        <v>17</v>
      </c>
      <c r="F12" t="s">
        <v>18</v>
      </c>
      <c r="G12" t="s">
        <v>16</v>
      </c>
    </row>
    <row r="13" spans="1:8" hidden="1" x14ac:dyDescent="0.35">
      <c r="A13" s="1">
        <v>45905</v>
      </c>
      <c r="B13" s="1">
        <v>45900</v>
      </c>
      <c r="D13" s="2">
        <v>-1.75</v>
      </c>
      <c r="E13" t="s">
        <v>19</v>
      </c>
      <c r="F13" t="s">
        <v>20</v>
      </c>
      <c r="G13" t="s">
        <v>16</v>
      </c>
    </row>
    <row r="14" spans="1:8" hidden="1" x14ac:dyDescent="0.35">
      <c r="A14" s="1">
        <v>45902</v>
      </c>
      <c r="B14" s="1">
        <v>45900</v>
      </c>
      <c r="D14" s="2">
        <v>-41.09</v>
      </c>
      <c r="E14" t="s">
        <v>21</v>
      </c>
      <c r="F14" t="s">
        <v>22</v>
      </c>
      <c r="G14" t="s">
        <v>16</v>
      </c>
    </row>
    <row r="15" spans="1:8" hidden="1" x14ac:dyDescent="0.35">
      <c r="A15" s="1">
        <v>45901</v>
      </c>
      <c r="B15" s="1">
        <v>45901</v>
      </c>
      <c r="D15" s="2">
        <v>-500.6</v>
      </c>
      <c r="E15" t="s">
        <v>14</v>
      </c>
      <c r="F15" t="s">
        <v>23</v>
      </c>
      <c r="G15" t="s">
        <v>16</v>
      </c>
    </row>
    <row r="16" spans="1:8" hidden="1" x14ac:dyDescent="0.35">
      <c r="A16" s="1">
        <v>45880</v>
      </c>
      <c r="B16" s="1">
        <v>45880</v>
      </c>
      <c r="D16" s="2">
        <v>-300.95</v>
      </c>
      <c r="E16" t="s">
        <v>14</v>
      </c>
      <c r="F16" t="s">
        <v>24</v>
      </c>
      <c r="G16" t="s">
        <v>16</v>
      </c>
    </row>
    <row r="17" spans="1:7" hidden="1" x14ac:dyDescent="0.35">
      <c r="A17" s="1">
        <v>45874</v>
      </c>
      <c r="B17" s="1">
        <v>45869</v>
      </c>
      <c r="C17" s="2">
        <v>1.75</v>
      </c>
      <c r="E17" t="s">
        <v>17</v>
      </c>
      <c r="F17" t="s">
        <v>25</v>
      </c>
      <c r="G17" t="s">
        <v>16</v>
      </c>
    </row>
    <row r="18" spans="1:7" hidden="1" x14ac:dyDescent="0.35">
      <c r="A18" s="1">
        <v>45874</v>
      </c>
      <c r="B18" s="1">
        <v>45869</v>
      </c>
      <c r="D18" s="2">
        <v>-1.75</v>
      </c>
      <c r="E18" t="s">
        <v>19</v>
      </c>
      <c r="F18" t="s">
        <v>26</v>
      </c>
      <c r="G18" t="s">
        <v>16</v>
      </c>
    </row>
    <row r="19" spans="1:7" hidden="1" x14ac:dyDescent="0.35">
      <c r="A19" s="1">
        <v>45873</v>
      </c>
      <c r="B19" s="1">
        <v>45869</v>
      </c>
      <c r="D19" s="2">
        <v>-40.36</v>
      </c>
      <c r="E19" t="s">
        <v>21</v>
      </c>
      <c r="F19" t="s">
        <v>27</v>
      </c>
      <c r="G19" t="s">
        <v>16</v>
      </c>
    </row>
    <row r="20" spans="1:7" hidden="1" x14ac:dyDescent="0.35">
      <c r="A20" s="1">
        <v>45870</v>
      </c>
      <c r="B20" s="1">
        <v>45870</v>
      </c>
      <c r="D20" s="2">
        <v>-500.6</v>
      </c>
      <c r="E20" t="s">
        <v>14</v>
      </c>
      <c r="F20" t="s">
        <v>28</v>
      </c>
      <c r="G20" t="s">
        <v>16</v>
      </c>
    </row>
    <row r="21" spans="1:7" hidden="1" x14ac:dyDescent="0.35">
      <c r="A21" s="1">
        <v>45848</v>
      </c>
      <c r="B21" s="1">
        <v>45848</v>
      </c>
      <c r="D21" s="2">
        <v>-300.95</v>
      </c>
      <c r="E21" t="s">
        <v>14</v>
      </c>
      <c r="F21" t="s">
        <v>29</v>
      </c>
      <c r="G21" t="s">
        <v>16</v>
      </c>
    </row>
    <row r="22" spans="1:7" hidden="1" x14ac:dyDescent="0.35">
      <c r="A22" s="1">
        <v>45845</v>
      </c>
      <c r="B22" s="1">
        <v>45838</v>
      </c>
      <c r="C22" s="2">
        <v>1.75</v>
      </c>
      <c r="E22" t="s">
        <v>17</v>
      </c>
      <c r="F22" t="s">
        <v>30</v>
      </c>
      <c r="G22" t="s">
        <v>16</v>
      </c>
    </row>
    <row r="23" spans="1:7" hidden="1" x14ac:dyDescent="0.35">
      <c r="A23" s="1">
        <v>45845</v>
      </c>
      <c r="B23" s="1">
        <v>45838</v>
      </c>
      <c r="D23" s="2">
        <v>-1.75</v>
      </c>
      <c r="E23" t="s">
        <v>19</v>
      </c>
      <c r="F23" t="s">
        <v>31</v>
      </c>
      <c r="G23" t="s">
        <v>16</v>
      </c>
    </row>
    <row r="24" spans="1:7" hidden="1" x14ac:dyDescent="0.35">
      <c r="A24" s="1">
        <v>45845</v>
      </c>
      <c r="B24" s="1">
        <v>45838</v>
      </c>
      <c r="D24" s="2">
        <v>-60.9</v>
      </c>
      <c r="E24" t="s">
        <v>32</v>
      </c>
      <c r="F24" t="s">
        <v>33</v>
      </c>
      <c r="G24" t="s">
        <v>16</v>
      </c>
    </row>
    <row r="25" spans="1:7" hidden="1" x14ac:dyDescent="0.35">
      <c r="A25" s="1">
        <v>45845</v>
      </c>
      <c r="B25" s="1">
        <v>45838</v>
      </c>
      <c r="D25" s="2">
        <v>-67.8</v>
      </c>
      <c r="E25" t="s">
        <v>32</v>
      </c>
      <c r="F25" t="s">
        <v>34</v>
      </c>
      <c r="G25" t="s">
        <v>16</v>
      </c>
    </row>
    <row r="26" spans="1:7" hidden="1" x14ac:dyDescent="0.35">
      <c r="A26" s="1">
        <v>45840</v>
      </c>
      <c r="B26" s="1">
        <v>45840</v>
      </c>
      <c r="C26" s="2">
        <v>113.14</v>
      </c>
      <c r="E26" t="s">
        <v>35</v>
      </c>
      <c r="F26" t="s">
        <v>36</v>
      </c>
      <c r="G26" t="s">
        <v>16</v>
      </c>
    </row>
    <row r="27" spans="1:7" hidden="1" x14ac:dyDescent="0.35">
      <c r="A27" s="1">
        <v>45840</v>
      </c>
      <c r="B27" s="1">
        <v>45840</v>
      </c>
      <c r="D27" s="2">
        <v>-29.42</v>
      </c>
      <c r="E27" s="9" t="s">
        <v>37</v>
      </c>
      <c r="F27" t="s">
        <v>38</v>
      </c>
      <c r="G27" t="s">
        <v>16</v>
      </c>
    </row>
    <row r="28" spans="1:7" hidden="1" x14ac:dyDescent="0.35">
      <c r="A28" s="1">
        <v>45840</v>
      </c>
      <c r="B28" s="1">
        <v>45838</v>
      </c>
      <c r="D28" s="2">
        <v>-39.31</v>
      </c>
      <c r="E28" t="s">
        <v>21</v>
      </c>
      <c r="F28" t="s">
        <v>39</v>
      </c>
      <c r="G28" t="s">
        <v>16</v>
      </c>
    </row>
    <row r="29" spans="1:7" hidden="1" x14ac:dyDescent="0.35">
      <c r="A29" s="1">
        <v>45839</v>
      </c>
      <c r="B29" s="1">
        <v>45839</v>
      </c>
      <c r="D29" s="2">
        <v>-500.6</v>
      </c>
      <c r="E29" t="s">
        <v>14</v>
      </c>
      <c r="F29" t="s">
        <v>40</v>
      </c>
      <c r="G29" t="s">
        <v>16</v>
      </c>
    </row>
    <row r="30" spans="1:7" hidden="1" x14ac:dyDescent="0.35">
      <c r="A30" s="1">
        <v>45839</v>
      </c>
      <c r="B30" s="1">
        <v>45838</v>
      </c>
      <c r="D30" s="2">
        <v>-8.5299999999999994</v>
      </c>
      <c r="E30" t="s">
        <v>41</v>
      </c>
      <c r="F30" t="s">
        <v>42</v>
      </c>
      <c r="G30" t="s">
        <v>16</v>
      </c>
    </row>
    <row r="31" spans="1:7" hidden="1" x14ac:dyDescent="0.35">
      <c r="A31" s="1">
        <v>45818</v>
      </c>
      <c r="B31" s="1">
        <v>45818</v>
      </c>
      <c r="D31" s="2">
        <v>-300.95</v>
      </c>
      <c r="E31" t="s">
        <v>14</v>
      </c>
      <c r="F31" t="s">
        <v>43</v>
      </c>
      <c r="G31" t="s">
        <v>16</v>
      </c>
    </row>
    <row r="32" spans="1:7" hidden="1" x14ac:dyDescent="0.35">
      <c r="A32" s="1">
        <v>45813</v>
      </c>
      <c r="B32" s="1">
        <v>45808</v>
      </c>
      <c r="C32" s="2">
        <v>1.75</v>
      </c>
      <c r="E32" t="s">
        <v>17</v>
      </c>
      <c r="F32" t="s">
        <v>44</v>
      </c>
      <c r="G32" t="s">
        <v>16</v>
      </c>
    </row>
    <row r="33" spans="1:7" hidden="1" x14ac:dyDescent="0.35">
      <c r="A33" s="1">
        <v>45813</v>
      </c>
      <c r="B33" s="1">
        <v>45808</v>
      </c>
      <c r="D33" s="2">
        <v>-1.75</v>
      </c>
      <c r="E33" t="s">
        <v>19</v>
      </c>
      <c r="F33" t="s">
        <v>45</v>
      </c>
      <c r="G33" t="s">
        <v>16</v>
      </c>
    </row>
    <row r="34" spans="1:7" hidden="1" x14ac:dyDescent="0.35">
      <c r="A34" s="1">
        <v>45812</v>
      </c>
      <c r="B34" s="1">
        <v>45808</v>
      </c>
      <c r="D34" s="2">
        <v>-33.590000000000003</v>
      </c>
      <c r="E34" t="s">
        <v>21</v>
      </c>
      <c r="F34" t="s">
        <v>46</v>
      </c>
      <c r="G34" t="s">
        <v>16</v>
      </c>
    </row>
    <row r="35" spans="1:7" hidden="1" x14ac:dyDescent="0.35">
      <c r="A35" s="1">
        <v>45810</v>
      </c>
      <c r="B35" s="1">
        <v>45810</v>
      </c>
      <c r="D35" s="2">
        <v>-500.6</v>
      </c>
      <c r="E35" t="s">
        <v>14</v>
      </c>
      <c r="F35" t="s">
        <v>47</v>
      </c>
      <c r="G35" t="s">
        <v>16</v>
      </c>
    </row>
    <row r="36" spans="1:7" hidden="1" x14ac:dyDescent="0.35">
      <c r="A36" s="1">
        <v>45793</v>
      </c>
      <c r="B36" s="1">
        <v>45793</v>
      </c>
      <c r="D36" s="2">
        <v>-14588.9</v>
      </c>
      <c r="E36" t="s">
        <v>48</v>
      </c>
      <c r="F36" s="11" t="s">
        <v>49</v>
      </c>
      <c r="G36" t="s">
        <v>16</v>
      </c>
    </row>
    <row r="37" spans="1:7" x14ac:dyDescent="0.35">
      <c r="A37" s="1">
        <v>45793</v>
      </c>
      <c r="B37" s="1">
        <v>45793</v>
      </c>
      <c r="D37" s="2">
        <v>-4960.51</v>
      </c>
      <c r="E37" t="s">
        <v>48</v>
      </c>
      <c r="F37" s="10" t="s">
        <v>50</v>
      </c>
      <c r="G37" t="s">
        <v>16</v>
      </c>
    </row>
    <row r="38" spans="1:7" hidden="1" x14ac:dyDescent="0.35">
      <c r="A38" s="1">
        <v>45789</v>
      </c>
      <c r="B38" s="1">
        <v>45789</v>
      </c>
      <c r="C38" s="2">
        <v>15000</v>
      </c>
      <c r="E38" t="s">
        <v>51</v>
      </c>
      <c r="F38" t="s">
        <v>52</v>
      </c>
      <c r="G38" t="s">
        <v>16</v>
      </c>
    </row>
    <row r="39" spans="1:7" hidden="1" x14ac:dyDescent="0.35">
      <c r="A39" s="1">
        <v>45789</v>
      </c>
      <c r="B39" s="1">
        <v>45789</v>
      </c>
      <c r="D39" s="2">
        <v>-300.95</v>
      </c>
      <c r="E39" t="s">
        <v>14</v>
      </c>
      <c r="F39" t="s">
        <v>53</v>
      </c>
      <c r="G39" t="s">
        <v>16</v>
      </c>
    </row>
    <row r="40" spans="1:7" hidden="1" x14ac:dyDescent="0.35">
      <c r="A40" s="1">
        <v>45782</v>
      </c>
      <c r="B40" s="1">
        <v>45777</v>
      </c>
      <c r="C40" s="2">
        <v>1.75</v>
      </c>
      <c r="E40" t="s">
        <v>17</v>
      </c>
      <c r="F40" t="s">
        <v>54</v>
      </c>
      <c r="G40" t="s">
        <v>16</v>
      </c>
    </row>
    <row r="41" spans="1:7" hidden="1" x14ac:dyDescent="0.35">
      <c r="A41" s="1">
        <v>45782</v>
      </c>
      <c r="B41" s="1">
        <v>45777</v>
      </c>
      <c r="D41" s="2">
        <v>-1.75</v>
      </c>
      <c r="E41" t="s">
        <v>19</v>
      </c>
      <c r="F41" t="s">
        <v>55</v>
      </c>
      <c r="G41" t="s">
        <v>16</v>
      </c>
    </row>
    <row r="42" spans="1:7" hidden="1" x14ac:dyDescent="0.35">
      <c r="A42" s="1">
        <v>45782</v>
      </c>
      <c r="B42" s="1">
        <v>45777</v>
      </c>
      <c r="D42" s="2">
        <v>-24.22</v>
      </c>
      <c r="E42" t="s">
        <v>21</v>
      </c>
      <c r="F42" t="s">
        <v>56</v>
      </c>
      <c r="G42" t="s">
        <v>16</v>
      </c>
    </row>
    <row r="43" spans="1:7" hidden="1" x14ac:dyDescent="0.35">
      <c r="A43" s="1">
        <v>45779</v>
      </c>
      <c r="B43" s="1">
        <v>45779</v>
      </c>
      <c r="D43" s="2">
        <v>-500.6</v>
      </c>
      <c r="E43" t="s">
        <v>14</v>
      </c>
      <c r="F43" t="s">
        <v>57</v>
      </c>
      <c r="G43" t="s">
        <v>16</v>
      </c>
    </row>
    <row r="44" spans="1:7" hidden="1" x14ac:dyDescent="0.35">
      <c r="A44" s="1">
        <v>45777</v>
      </c>
      <c r="B44" s="1">
        <v>45777</v>
      </c>
      <c r="C44" s="2">
        <v>5000</v>
      </c>
      <c r="E44" t="s">
        <v>51</v>
      </c>
      <c r="F44" t="s">
        <v>58</v>
      </c>
      <c r="G44" t="s">
        <v>16</v>
      </c>
    </row>
    <row r="45" spans="1:7" hidden="1" x14ac:dyDescent="0.35">
      <c r="A45" s="1">
        <v>45762</v>
      </c>
      <c r="B45" s="1">
        <v>45762</v>
      </c>
      <c r="C45" s="2">
        <v>3567.21</v>
      </c>
      <c r="E45" t="s">
        <v>48</v>
      </c>
      <c r="F45" s="3" t="s">
        <v>59</v>
      </c>
      <c r="G45" t="s">
        <v>16</v>
      </c>
    </row>
    <row r="46" spans="1:7" hidden="1" x14ac:dyDescent="0.35">
      <c r="A46" s="1">
        <v>45761</v>
      </c>
      <c r="B46" s="1">
        <v>45761</v>
      </c>
      <c r="D46" s="2">
        <v>-3664.15</v>
      </c>
      <c r="E46" t="s">
        <v>48</v>
      </c>
      <c r="F46" s="3" t="s">
        <v>59</v>
      </c>
      <c r="G46" t="s">
        <v>16</v>
      </c>
    </row>
    <row r="47" spans="1:7" hidden="1" x14ac:dyDescent="0.35">
      <c r="A47" s="1">
        <v>45757</v>
      </c>
      <c r="B47" s="1">
        <v>45757</v>
      </c>
      <c r="D47" s="2">
        <v>-300.95</v>
      </c>
      <c r="E47" t="s">
        <v>14</v>
      </c>
      <c r="F47" t="s">
        <v>60</v>
      </c>
      <c r="G47" t="s">
        <v>16</v>
      </c>
    </row>
    <row r="48" spans="1:7" hidden="1" x14ac:dyDescent="0.35">
      <c r="A48" s="1">
        <v>45754</v>
      </c>
      <c r="B48" s="1">
        <v>45747</v>
      </c>
      <c r="C48" s="2">
        <v>1.75</v>
      </c>
      <c r="E48" t="s">
        <v>17</v>
      </c>
      <c r="F48" t="s">
        <v>61</v>
      </c>
      <c r="G48" t="s">
        <v>16</v>
      </c>
    </row>
    <row r="49" spans="1:7" hidden="1" x14ac:dyDescent="0.35">
      <c r="A49" s="1">
        <v>45754</v>
      </c>
      <c r="B49" s="1">
        <v>45747</v>
      </c>
      <c r="D49" s="2">
        <v>-1.75</v>
      </c>
      <c r="E49" t="s">
        <v>19</v>
      </c>
      <c r="F49" t="s">
        <v>62</v>
      </c>
      <c r="G49" t="s">
        <v>16</v>
      </c>
    </row>
    <row r="50" spans="1:7" hidden="1" x14ac:dyDescent="0.35">
      <c r="A50" s="1">
        <v>45754</v>
      </c>
      <c r="B50" s="1">
        <v>45747</v>
      </c>
      <c r="D50" s="2">
        <v>-65</v>
      </c>
      <c r="E50" t="s">
        <v>32</v>
      </c>
      <c r="F50" t="s">
        <v>34</v>
      </c>
      <c r="G50" t="s">
        <v>16</v>
      </c>
    </row>
    <row r="51" spans="1:7" hidden="1" x14ac:dyDescent="0.35">
      <c r="A51" s="1">
        <v>45754</v>
      </c>
      <c r="B51" s="1">
        <v>45747</v>
      </c>
      <c r="D51" s="2">
        <v>-46.5</v>
      </c>
      <c r="E51" t="s">
        <v>32</v>
      </c>
      <c r="F51" t="s">
        <v>33</v>
      </c>
      <c r="G51" t="s">
        <v>16</v>
      </c>
    </row>
    <row r="52" spans="1:7" hidden="1" x14ac:dyDescent="0.35">
      <c r="A52" s="1">
        <v>45750</v>
      </c>
      <c r="B52" s="1">
        <v>45747</v>
      </c>
      <c r="D52" s="2">
        <v>-27.01</v>
      </c>
      <c r="E52" t="s">
        <v>21</v>
      </c>
      <c r="F52" t="s">
        <v>63</v>
      </c>
      <c r="G52" t="s">
        <v>16</v>
      </c>
    </row>
    <row r="53" spans="1:7" hidden="1" x14ac:dyDescent="0.35">
      <c r="A53" s="1">
        <v>45749</v>
      </c>
      <c r="B53" s="1">
        <v>45749</v>
      </c>
      <c r="D53" s="2">
        <v>-32.799999999999997</v>
      </c>
      <c r="E53" s="9" t="s">
        <v>37</v>
      </c>
      <c r="F53" t="s">
        <v>38</v>
      </c>
      <c r="G53" t="s">
        <v>16</v>
      </c>
    </row>
    <row r="54" spans="1:7" hidden="1" x14ac:dyDescent="0.35">
      <c r="A54" s="1">
        <v>45749</v>
      </c>
      <c r="B54" s="1">
        <v>45749</v>
      </c>
      <c r="C54" s="2">
        <v>126.14</v>
      </c>
      <c r="E54" t="s">
        <v>35</v>
      </c>
      <c r="F54" t="s">
        <v>36</v>
      </c>
      <c r="G54" t="s">
        <v>16</v>
      </c>
    </row>
    <row r="55" spans="1:7" hidden="1" x14ac:dyDescent="0.35">
      <c r="A55" s="1">
        <v>45748</v>
      </c>
      <c r="B55" s="1">
        <v>45748</v>
      </c>
      <c r="D55" s="2">
        <v>-500.6</v>
      </c>
      <c r="E55" t="s">
        <v>14</v>
      </c>
      <c r="F55" t="s">
        <v>64</v>
      </c>
      <c r="G55" t="s">
        <v>16</v>
      </c>
    </row>
    <row r="56" spans="1:7" hidden="1" x14ac:dyDescent="0.35">
      <c r="A56" s="1">
        <v>45748</v>
      </c>
      <c r="B56" s="1">
        <v>45747</v>
      </c>
      <c r="D56" s="2">
        <v>-8.43</v>
      </c>
      <c r="E56" t="s">
        <v>41</v>
      </c>
      <c r="F56" t="s">
        <v>65</v>
      </c>
      <c r="G56" t="s">
        <v>16</v>
      </c>
    </row>
    <row r="57" spans="1:7" x14ac:dyDescent="0.35">
      <c r="A57" s="1">
        <v>45747</v>
      </c>
      <c r="B57" s="1">
        <v>45747</v>
      </c>
      <c r="D57" s="2">
        <v>-5010</v>
      </c>
      <c r="E57" t="s">
        <v>48</v>
      </c>
      <c r="F57" s="10" t="s">
        <v>66</v>
      </c>
      <c r="G57" t="s">
        <v>16</v>
      </c>
    </row>
    <row r="58" spans="1:7" x14ac:dyDescent="0.35">
      <c r="A58" s="1">
        <v>45734</v>
      </c>
      <c r="B58" s="1">
        <v>45734</v>
      </c>
      <c r="D58" s="2">
        <v>-489.55</v>
      </c>
      <c r="E58" t="s">
        <v>48</v>
      </c>
      <c r="F58" s="10" t="s">
        <v>67</v>
      </c>
      <c r="G58" t="s">
        <v>16</v>
      </c>
    </row>
    <row r="59" spans="1:7" x14ac:dyDescent="0.35">
      <c r="A59" s="1">
        <v>45734</v>
      </c>
      <c r="B59" s="1">
        <v>45734</v>
      </c>
      <c r="D59" s="2">
        <v>-2435.6</v>
      </c>
      <c r="E59" t="s">
        <v>48</v>
      </c>
      <c r="F59" s="10" t="s">
        <v>68</v>
      </c>
      <c r="G59" t="s">
        <v>16</v>
      </c>
    </row>
    <row r="60" spans="1:7" x14ac:dyDescent="0.35">
      <c r="A60" s="1">
        <v>45734</v>
      </c>
      <c r="B60" s="1">
        <v>45734</v>
      </c>
      <c r="D60" s="2">
        <v>-1560.08</v>
      </c>
      <c r="E60" t="s">
        <v>48</v>
      </c>
      <c r="F60" s="10" t="s">
        <v>69</v>
      </c>
      <c r="G60" t="s">
        <v>16</v>
      </c>
    </row>
    <row r="61" spans="1:7" x14ac:dyDescent="0.35">
      <c r="A61" s="1">
        <v>45734</v>
      </c>
      <c r="B61" s="1">
        <v>45734</v>
      </c>
      <c r="D61" s="2">
        <v>-5547.24</v>
      </c>
      <c r="E61" t="s">
        <v>48</v>
      </c>
      <c r="F61" s="10" t="s">
        <v>70</v>
      </c>
      <c r="G61" t="s">
        <v>16</v>
      </c>
    </row>
    <row r="62" spans="1:7" x14ac:dyDescent="0.35">
      <c r="A62" s="1">
        <v>45734</v>
      </c>
      <c r="B62" s="1">
        <v>45734</v>
      </c>
      <c r="D62" s="2">
        <v>-19182.53</v>
      </c>
      <c r="E62" t="s">
        <v>48</v>
      </c>
      <c r="F62" s="10" t="s">
        <v>71</v>
      </c>
      <c r="G62" t="s">
        <v>16</v>
      </c>
    </row>
    <row r="63" spans="1:7" hidden="1" x14ac:dyDescent="0.35">
      <c r="A63" s="1">
        <v>45727</v>
      </c>
      <c r="B63" s="1">
        <v>45727</v>
      </c>
      <c r="C63" s="2">
        <v>20000</v>
      </c>
      <c r="E63" t="s">
        <v>51</v>
      </c>
      <c r="F63" t="s">
        <v>72</v>
      </c>
      <c r="G63" t="s">
        <v>16</v>
      </c>
    </row>
    <row r="64" spans="1:7" hidden="1" x14ac:dyDescent="0.35">
      <c r="A64" s="1">
        <v>45726</v>
      </c>
      <c r="B64" s="1">
        <v>45726</v>
      </c>
      <c r="D64" s="2">
        <v>-300.95</v>
      </c>
      <c r="E64" t="s">
        <v>14</v>
      </c>
      <c r="F64" t="s">
        <v>73</v>
      </c>
      <c r="G64" t="s">
        <v>16</v>
      </c>
    </row>
    <row r="65" spans="1:7" hidden="1" x14ac:dyDescent="0.35">
      <c r="A65" s="1">
        <v>45721</v>
      </c>
      <c r="B65" s="1">
        <v>45716</v>
      </c>
      <c r="C65" s="2">
        <v>1.75</v>
      </c>
      <c r="E65" t="s">
        <v>17</v>
      </c>
      <c r="F65" t="s">
        <v>74</v>
      </c>
      <c r="G65" t="s">
        <v>16</v>
      </c>
    </row>
    <row r="66" spans="1:7" hidden="1" x14ac:dyDescent="0.35">
      <c r="A66" s="1">
        <v>45721</v>
      </c>
      <c r="B66" s="1">
        <v>45716</v>
      </c>
      <c r="D66" s="2">
        <v>-1.75</v>
      </c>
      <c r="E66" t="s">
        <v>19</v>
      </c>
      <c r="F66" t="s">
        <v>75</v>
      </c>
      <c r="G66" t="s">
        <v>16</v>
      </c>
    </row>
    <row r="67" spans="1:7" hidden="1" x14ac:dyDescent="0.35">
      <c r="A67" s="1">
        <v>45720</v>
      </c>
      <c r="B67" s="1">
        <v>45716</v>
      </c>
      <c r="D67" s="2">
        <v>-29.98</v>
      </c>
      <c r="E67" t="s">
        <v>21</v>
      </c>
      <c r="F67" t="s">
        <v>76</v>
      </c>
      <c r="G67" t="s">
        <v>16</v>
      </c>
    </row>
    <row r="68" spans="1:7" hidden="1" x14ac:dyDescent="0.35">
      <c r="A68" s="1">
        <v>45719</v>
      </c>
      <c r="B68" s="1">
        <v>45719</v>
      </c>
      <c r="D68" s="2">
        <v>-500.6</v>
      </c>
      <c r="E68" t="s">
        <v>14</v>
      </c>
      <c r="F68" t="s">
        <v>77</v>
      </c>
      <c r="G68" t="s">
        <v>16</v>
      </c>
    </row>
    <row r="69" spans="1:7" hidden="1" x14ac:dyDescent="0.35">
      <c r="A69" s="1">
        <v>45709</v>
      </c>
      <c r="B69" s="1">
        <v>45709</v>
      </c>
      <c r="D69" s="2">
        <v>-17007.439999999999</v>
      </c>
      <c r="E69" t="s">
        <v>48</v>
      </c>
      <c r="F69" s="3" t="s">
        <v>78</v>
      </c>
      <c r="G69" t="s">
        <v>16</v>
      </c>
    </row>
    <row r="70" spans="1:7" hidden="1" x14ac:dyDescent="0.35">
      <c r="A70" s="1">
        <v>45709</v>
      </c>
      <c r="B70" s="1">
        <v>45709</v>
      </c>
      <c r="D70" s="2">
        <v>-921.06</v>
      </c>
      <c r="E70" t="s">
        <v>48</v>
      </c>
      <c r="F70" s="3" t="s">
        <v>79</v>
      </c>
      <c r="G70" t="s">
        <v>16</v>
      </c>
    </row>
    <row r="71" spans="1:7" hidden="1" x14ac:dyDescent="0.35">
      <c r="A71" s="1">
        <v>45709</v>
      </c>
      <c r="B71" s="1">
        <v>45709</v>
      </c>
      <c r="C71" s="2">
        <v>9456.84</v>
      </c>
      <c r="E71" t="s">
        <v>48</v>
      </c>
      <c r="F71" s="3" t="s">
        <v>80</v>
      </c>
      <c r="G71" t="s">
        <v>16</v>
      </c>
    </row>
    <row r="72" spans="1:7" hidden="1" x14ac:dyDescent="0.35">
      <c r="A72" s="1">
        <v>45709</v>
      </c>
      <c r="B72" s="1">
        <v>45709</v>
      </c>
      <c r="C72" s="2">
        <v>5498.36</v>
      </c>
      <c r="E72" t="s">
        <v>48</v>
      </c>
      <c r="F72" s="3" t="s">
        <v>81</v>
      </c>
      <c r="G72" t="s">
        <v>16</v>
      </c>
    </row>
    <row r="73" spans="1:7" hidden="1" x14ac:dyDescent="0.35">
      <c r="A73" s="1">
        <v>45709</v>
      </c>
      <c r="B73" s="1">
        <v>45709</v>
      </c>
      <c r="C73" s="2">
        <v>2851.52</v>
      </c>
      <c r="E73" t="s">
        <v>48</v>
      </c>
      <c r="F73" s="3" t="s">
        <v>82</v>
      </c>
      <c r="G73" t="s">
        <v>16</v>
      </c>
    </row>
    <row r="74" spans="1:7" hidden="1" x14ac:dyDescent="0.35">
      <c r="A74" s="1">
        <v>45706</v>
      </c>
      <c r="B74" s="1">
        <v>45706</v>
      </c>
      <c r="C74" s="2">
        <v>20000</v>
      </c>
      <c r="E74" t="s">
        <v>51</v>
      </c>
      <c r="F74" t="s">
        <v>83</v>
      </c>
      <c r="G74" t="s">
        <v>16</v>
      </c>
    </row>
    <row r="75" spans="1:7" hidden="1" x14ac:dyDescent="0.35">
      <c r="A75" s="1">
        <v>45701</v>
      </c>
      <c r="B75" s="1">
        <v>45701</v>
      </c>
      <c r="D75" s="2">
        <v>-503.55</v>
      </c>
      <c r="E75" t="s">
        <v>48</v>
      </c>
      <c r="F75" s="3" t="s">
        <v>84</v>
      </c>
      <c r="G75" t="s">
        <v>16</v>
      </c>
    </row>
    <row r="76" spans="1:7" x14ac:dyDescent="0.35">
      <c r="A76" s="1">
        <v>45699</v>
      </c>
      <c r="B76" s="1">
        <v>45699</v>
      </c>
      <c r="D76" s="2">
        <v>-4227.16</v>
      </c>
      <c r="E76" t="s">
        <v>48</v>
      </c>
      <c r="F76" s="10" t="s">
        <v>85</v>
      </c>
      <c r="G76" t="s">
        <v>16</v>
      </c>
    </row>
    <row r="77" spans="1:7" x14ac:dyDescent="0.35">
      <c r="A77" s="1">
        <v>45699</v>
      </c>
      <c r="B77" s="1">
        <v>45699</v>
      </c>
      <c r="D77" s="2">
        <v>-1334.89</v>
      </c>
      <c r="E77" t="s">
        <v>48</v>
      </c>
      <c r="F77" s="10" t="s">
        <v>86</v>
      </c>
      <c r="G77" t="s">
        <v>16</v>
      </c>
    </row>
    <row r="78" spans="1:7" hidden="1" x14ac:dyDescent="0.35">
      <c r="A78" s="1">
        <v>45698</v>
      </c>
      <c r="B78" s="1">
        <v>45698</v>
      </c>
      <c r="D78" s="2">
        <v>-300.95</v>
      </c>
      <c r="E78" t="s">
        <v>14</v>
      </c>
      <c r="F78" t="s">
        <v>87</v>
      </c>
      <c r="G78" t="s">
        <v>16</v>
      </c>
    </row>
    <row r="79" spans="1:7" hidden="1" x14ac:dyDescent="0.35">
      <c r="A79" s="1">
        <v>45693</v>
      </c>
      <c r="B79" s="1">
        <v>45688</v>
      </c>
      <c r="C79" s="2">
        <v>1.75</v>
      </c>
      <c r="E79" t="s">
        <v>17</v>
      </c>
      <c r="F79" t="s">
        <v>88</v>
      </c>
      <c r="G79" t="s">
        <v>16</v>
      </c>
    </row>
    <row r="80" spans="1:7" hidden="1" x14ac:dyDescent="0.35">
      <c r="A80" s="1">
        <v>45693</v>
      </c>
      <c r="B80" s="1">
        <v>45688</v>
      </c>
      <c r="D80" s="2">
        <v>-1.75</v>
      </c>
      <c r="E80" t="s">
        <v>19</v>
      </c>
      <c r="F80" t="s">
        <v>89</v>
      </c>
      <c r="G80" t="s">
        <v>16</v>
      </c>
    </row>
    <row r="81" spans="1:7" hidden="1" x14ac:dyDescent="0.35">
      <c r="A81" s="1">
        <v>45692</v>
      </c>
      <c r="B81" s="1">
        <v>45688</v>
      </c>
      <c r="D81" s="2">
        <v>-29.64</v>
      </c>
      <c r="E81" t="s">
        <v>21</v>
      </c>
      <c r="F81" t="s">
        <v>90</v>
      </c>
      <c r="G81" t="s">
        <v>16</v>
      </c>
    </row>
    <row r="82" spans="1:7" hidden="1" x14ac:dyDescent="0.35">
      <c r="A82" s="1">
        <v>45691</v>
      </c>
      <c r="B82" s="1">
        <v>45691</v>
      </c>
      <c r="D82" s="2">
        <v>-500.6</v>
      </c>
      <c r="E82" t="s">
        <v>14</v>
      </c>
      <c r="F82" t="s">
        <v>91</v>
      </c>
      <c r="G82" t="s">
        <v>16</v>
      </c>
    </row>
    <row r="83" spans="1:7" hidden="1" x14ac:dyDescent="0.35">
      <c r="A83" s="1">
        <v>45674</v>
      </c>
      <c r="B83" s="1">
        <v>45674</v>
      </c>
      <c r="C83" s="2">
        <v>6803.65</v>
      </c>
      <c r="E83" t="s">
        <v>48</v>
      </c>
      <c r="F83" s="3" t="s">
        <v>92</v>
      </c>
      <c r="G83" t="s">
        <v>16</v>
      </c>
    </row>
    <row r="84" spans="1:7" hidden="1" x14ac:dyDescent="0.35">
      <c r="A84" s="1">
        <v>45667</v>
      </c>
      <c r="B84" s="1">
        <v>45667</v>
      </c>
      <c r="D84" s="2">
        <v>-300.95</v>
      </c>
      <c r="E84" t="s">
        <v>14</v>
      </c>
      <c r="F84" t="s">
        <v>93</v>
      </c>
      <c r="G84" t="s">
        <v>16</v>
      </c>
    </row>
    <row r="85" spans="1:7" hidden="1" x14ac:dyDescent="0.35">
      <c r="A85" s="1">
        <v>45666</v>
      </c>
      <c r="B85" s="1">
        <v>45657</v>
      </c>
      <c r="D85" s="2">
        <v>-51.9</v>
      </c>
      <c r="E85" t="s">
        <v>32</v>
      </c>
      <c r="F85" t="s">
        <v>33</v>
      </c>
      <c r="G85" t="s">
        <v>16</v>
      </c>
    </row>
    <row r="86" spans="1:7" hidden="1" x14ac:dyDescent="0.35">
      <c r="A86" s="1">
        <v>45666</v>
      </c>
      <c r="B86" s="1">
        <v>45657</v>
      </c>
      <c r="D86" s="2">
        <v>-53.3</v>
      </c>
      <c r="E86" t="s">
        <v>32</v>
      </c>
      <c r="F86" t="s">
        <v>34</v>
      </c>
      <c r="G86" t="s">
        <v>16</v>
      </c>
    </row>
    <row r="87" spans="1:7" hidden="1" x14ac:dyDescent="0.35">
      <c r="A87" s="1">
        <v>45664</v>
      </c>
      <c r="B87" s="1">
        <v>45657</v>
      </c>
      <c r="C87" s="2">
        <v>1.75</v>
      </c>
      <c r="E87" t="s">
        <v>17</v>
      </c>
      <c r="F87" t="s">
        <v>94</v>
      </c>
      <c r="G87" t="s">
        <v>16</v>
      </c>
    </row>
    <row r="88" spans="1:7" hidden="1" x14ac:dyDescent="0.35">
      <c r="A88" s="1">
        <v>45664</v>
      </c>
      <c r="B88" s="1">
        <v>45657</v>
      </c>
      <c r="D88" s="2">
        <v>-1.75</v>
      </c>
      <c r="E88" t="s">
        <v>19</v>
      </c>
      <c r="F88" t="s">
        <v>95</v>
      </c>
      <c r="G88" t="s">
        <v>16</v>
      </c>
    </row>
    <row r="89" spans="1:7" hidden="1" x14ac:dyDescent="0.35">
      <c r="A89" s="1">
        <v>45660</v>
      </c>
      <c r="B89" s="1">
        <v>45657</v>
      </c>
      <c r="D89" s="2">
        <v>-29.16</v>
      </c>
      <c r="E89" t="s">
        <v>21</v>
      </c>
      <c r="F89" t="s">
        <v>96</v>
      </c>
      <c r="G89" t="s">
        <v>16</v>
      </c>
    </row>
    <row r="90" spans="1:7" hidden="1" x14ac:dyDescent="0.35">
      <c r="A90" s="1">
        <v>45659</v>
      </c>
      <c r="B90" s="1">
        <v>45659</v>
      </c>
      <c r="D90" s="2">
        <v>-500.6</v>
      </c>
      <c r="E90" t="s">
        <v>14</v>
      </c>
      <c r="F90" t="s">
        <v>97</v>
      </c>
      <c r="G90" t="s">
        <v>16</v>
      </c>
    </row>
    <row r="91" spans="1:7" hidden="1" x14ac:dyDescent="0.35">
      <c r="A91" s="1">
        <v>45659</v>
      </c>
      <c r="B91" s="1">
        <v>45657</v>
      </c>
      <c r="D91" s="2">
        <v>-8.6</v>
      </c>
      <c r="E91" t="s">
        <v>41</v>
      </c>
      <c r="F91" t="s">
        <v>98</v>
      </c>
      <c r="G91" t="s">
        <v>16</v>
      </c>
    </row>
    <row r="92" spans="1:7" hidden="1" x14ac:dyDescent="0.35">
      <c r="A92" s="1">
        <v>45653</v>
      </c>
      <c r="B92" s="1">
        <v>45653</v>
      </c>
      <c r="D92" s="2">
        <v>-5.72</v>
      </c>
      <c r="E92" s="9" t="s">
        <v>37</v>
      </c>
      <c r="F92" t="s">
        <v>99</v>
      </c>
      <c r="G92" t="s">
        <v>16</v>
      </c>
    </row>
    <row r="93" spans="1:7" hidden="1" x14ac:dyDescent="0.35">
      <c r="A93" s="1">
        <v>45653</v>
      </c>
      <c r="B93" s="1">
        <v>45653</v>
      </c>
      <c r="C93" s="2">
        <v>22</v>
      </c>
      <c r="E93" t="s">
        <v>35</v>
      </c>
      <c r="F93" t="s">
        <v>100</v>
      </c>
      <c r="G93" t="s">
        <v>16</v>
      </c>
    </row>
    <row r="94" spans="1:7" hidden="1" x14ac:dyDescent="0.35">
      <c r="A94" s="1">
        <v>45636</v>
      </c>
      <c r="B94" s="1">
        <v>45636</v>
      </c>
      <c r="D94" s="2">
        <v>-300.95</v>
      </c>
      <c r="E94" t="s">
        <v>14</v>
      </c>
      <c r="F94" t="s">
        <v>101</v>
      </c>
      <c r="G94" t="s">
        <v>16</v>
      </c>
    </row>
    <row r="95" spans="1:7" hidden="1" x14ac:dyDescent="0.35">
      <c r="A95" s="1">
        <v>45631</v>
      </c>
      <c r="B95" s="1">
        <v>45626</v>
      </c>
      <c r="C95" s="2">
        <v>1.75</v>
      </c>
      <c r="E95" t="s">
        <v>17</v>
      </c>
      <c r="F95" t="s">
        <v>102</v>
      </c>
      <c r="G95" t="s">
        <v>16</v>
      </c>
    </row>
    <row r="96" spans="1:7" hidden="1" x14ac:dyDescent="0.35">
      <c r="A96" s="1">
        <v>45631</v>
      </c>
      <c r="B96" s="1">
        <v>45626</v>
      </c>
      <c r="D96" s="2">
        <v>-1.75</v>
      </c>
      <c r="E96" t="s">
        <v>19</v>
      </c>
      <c r="F96" t="s">
        <v>103</v>
      </c>
      <c r="G96" t="s">
        <v>16</v>
      </c>
    </row>
    <row r="97" spans="1:7" hidden="1" x14ac:dyDescent="0.35">
      <c r="A97" s="1">
        <v>45629</v>
      </c>
      <c r="B97" s="1">
        <v>45626</v>
      </c>
      <c r="D97" s="2">
        <v>-26.54</v>
      </c>
      <c r="E97" t="s">
        <v>21</v>
      </c>
      <c r="F97" t="s">
        <v>104</v>
      </c>
      <c r="G97" t="s">
        <v>16</v>
      </c>
    </row>
    <row r="98" spans="1:7" hidden="1" x14ac:dyDescent="0.35">
      <c r="A98" s="1">
        <v>45628</v>
      </c>
      <c r="B98" s="1">
        <v>45628</v>
      </c>
      <c r="D98" s="2">
        <v>-500.6</v>
      </c>
      <c r="E98" t="s">
        <v>14</v>
      </c>
      <c r="F98" t="s">
        <v>105</v>
      </c>
      <c r="G98" t="s">
        <v>16</v>
      </c>
    </row>
    <row r="99" spans="1:7" hidden="1" x14ac:dyDescent="0.35">
      <c r="A99" s="1">
        <v>45607</v>
      </c>
      <c r="B99" s="1">
        <v>45607</v>
      </c>
      <c r="D99" s="2">
        <v>-300.95</v>
      </c>
      <c r="E99" t="s">
        <v>14</v>
      </c>
      <c r="F99" t="s">
        <v>106</v>
      </c>
      <c r="G99" t="s">
        <v>16</v>
      </c>
    </row>
    <row r="100" spans="1:7" x14ac:dyDescent="0.35">
      <c r="A100" s="1">
        <v>45602</v>
      </c>
      <c r="B100" s="1">
        <v>45602</v>
      </c>
      <c r="D100" s="2">
        <v>-3139.35</v>
      </c>
      <c r="E100" t="s">
        <v>48</v>
      </c>
      <c r="F100" s="10" t="s">
        <v>107</v>
      </c>
      <c r="G100" t="s">
        <v>16</v>
      </c>
    </row>
    <row r="101" spans="1:7" x14ac:dyDescent="0.35">
      <c r="A101" s="1">
        <v>45602</v>
      </c>
      <c r="B101" s="1">
        <v>45602</v>
      </c>
      <c r="D101" s="2">
        <v>-9413.25</v>
      </c>
      <c r="E101" t="s">
        <v>48</v>
      </c>
      <c r="F101" s="10" t="s">
        <v>108</v>
      </c>
      <c r="G101" t="s">
        <v>16</v>
      </c>
    </row>
    <row r="102" spans="1:7" x14ac:dyDescent="0.35">
      <c r="A102" s="1">
        <v>45602</v>
      </c>
      <c r="B102" s="1">
        <v>45602</v>
      </c>
      <c r="D102" s="2">
        <v>-8950.5</v>
      </c>
      <c r="E102" t="s">
        <v>48</v>
      </c>
      <c r="F102" s="10" t="s">
        <v>109</v>
      </c>
      <c r="G102" t="s">
        <v>16</v>
      </c>
    </row>
    <row r="103" spans="1:7" x14ac:dyDescent="0.35">
      <c r="A103" s="1">
        <v>45602</v>
      </c>
      <c r="B103" s="1">
        <v>45602</v>
      </c>
      <c r="D103" s="2">
        <v>-8300.5400000000009</v>
      </c>
      <c r="E103" t="s">
        <v>48</v>
      </c>
      <c r="F103" s="10" t="s">
        <v>110</v>
      </c>
      <c r="G103" t="s">
        <v>16</v>
      </c>
    </row>
    <row r="104" spans="1:7" hidden="1" x14ac:dyDescent="0.35">
      <c r="A104" s="1">
        <v>45601</v>
      </c>
      <c r="B104" s="1">
        <v>45596</v>
      </c>
      <c r="C104" s="2">
        <v>1.75</v>
      </c>
      <c r="E104" t="s">
        <v>17</v>
      </c>
      <c r="F104" t="s">
        <v>111</v>
      </c>
      <c r="G104" t="s">
        <v>16</v>
      </c>
    </row>
    <row r="105" spans="1:7" hidden="1" x14ac:dyDescent="0.35">
      <c r="A105" s="1">
        <v>45601</v>
      </c>
      <c r="B105" s="1">
        <v>45596</v>
      </c>
      <c r="D105" s="2">
        <v>-1.75</v>
      </c>
      <c r="E105" t="s">
        <v>19</v>
      </c>
      <c r="F105" t="s">
        <v>112</v>
      </c>
      <c r="G105" t="s">
        <v>16</v>
      </c>
    </row>
    <row r="106" spans="1:7" hidden="1" x14ac:dyDescent="0.35">
      <c r="A106" s="1">
        <v>45601</v>
      </c>
      <c r="B106" s="1">
        <v>45596</v>
      </c>
      <c r="D106" s="2">
        <v>-16.75</v>
      </c>
      <c r="E106" t="s">
        <v>21</v>
      </c>
      <c r="F106" t="s">
        <v>113</v>
      </c>
      <c r="G106" t="s">
        <v>16</v>
      </c>
    </row>
    <row r="107" spans="1:7" x14ac:dyDescent="0.35">
      <c r="A107" s="1">
        <v>45600</v>
      </c>
      <c r="B107" s="1">
        <v>45600</v>
      </c>
      <c r="D107" s="2">
        <v>-10240.75</v>
      </c>
      <c r="E107" t="s">
        <v>48</v>
      </c>
      <c r="F107" s="10" t="s">
        <v>114</v>
      </c>
      <c r="G107" t="s">
        <v>16</v>
      </c>
    </row>
    <row r="108" spans="1:7" hidden="1" x14ac:dyDescent="0.35">
      <c r="A108" s="1">
        <v>45600</v>
      </c>
      <c r="B108" s="1">
        <v>45600</v>
      </c>
      <c r="D108" s="2">
        <v>-500.6</v>
      </c>
      <c r="E108" t="s">
        <v>14</v>
      </c>
      <c r="F108" t="s">
        <v>115</v>
      </c>
      <c r="G108" t="s">
        <v>16</v>
      </c>
    </row>
    <row r="109" spans="1:7" x14ac:dyDescent="0.35">
      <c r="A109" s="1">
        <v>45597</v>
      </c>
      <c r="B109" s="1">
        <v>45597</v>
      </c>
      <c r="D109" s="2">
        <v>-17836.2</v>
      </c>
      <c r="E109" t="s">
        <v>48</v>
      </c>
      <c r="F109" s="10" t="s">
        <v>116</v>
      </c>
      <c r="G109" t="s">
        <v>16</v>
      </c>
    </row>
    <row r="110" spans="1:7" x14ac:dyDescent="0.35">
      <c r="A110" s="1">
        <v>45597</v>
      </c>
      <c r="B110" s="1">
        <v>45597</v>
      </c>
      <c r="D110" s="2">
        <v>-4.82</v>
      </c>
      <c r="E110" t="s">
        <v>48</v>
      </c>
      <c r="F110" s="10" t="s">
        <v>117</v>
      </c>
      <c r="G110" t="s">
        <v>16</v>
      </c>
    </row>
    <row r="111" spans="1:7" x14ac:dyDescent="0.35">
      <c r="A111" s="1">
        <v>45597</v>
      </c>
      <c r="B111" s="1">
        <v>45597</v>
      </c>
      <c r="D111" s="2">
        <v>-2413.58</v>
      </c>
      <c r="E111" t="s">
        <v>48</v>
      </c>
      <c r="F111" s="10" t="s">
        <v>118</v>
      </c>
      <c r="G111" t="s">
        <v>16</v>
      </c>
    </row>
    <row r="112" spans="1:7" x14ac:dyDescent="0.35">
      <c r="A112" s="1">
        <v>45597</v>
      </c>
      <c r="B112" s="1">
        <v>45597</v>
      </c>
      <c r="D112" s="2">
        <v>-7703.61</v>
      </c>
      <c r="E112" t="s">
        <v>48</v>
      </c>
      <c r="F112" s="10" t="s">
        <v>119</v>
      </c>
      <c r="G112" t="s">
        <v>16</v>
      </c>
    </row>
    <row r="113" spans="1:7" hidden="1" x14ac:dyDescent="0.35">
      <c r="A113" s="1">
        <v>45597</v>
      </c>
      <c r="B113" s="1">
        <v>45597</v>
      </c>
      <c r="D113" s="2">
        <v>-168.05</v>
      </c>
      <c r="E113" t="s">
        <v>48</v>
      </c>
      <c r="F113" s="3" t="s">
        <v>120</v>
      </c>
      <c r="G113" t="s">
        <v>16</v>
      </c>
    </row>
    <row r="114" spans="1:7" hidden="1" x14ac:dyDescent="0.35">
      <c r="A114" s="1">
        <v>45597</v>
      </c>
      <c r="B114" s="1">
        <v>45597</v>
      </c>
      <c r="D114" s="2">
        <v>-6779.32</v>
      </c>
      <c r="E114" t="s">
        <v>48</v>
      </c>
      <c r="F114" s="3" t="s">
        <v>121</v>
      </c>
      <c r="G114" t="s">
        <v>16</v>
      </c>
    </row>
    <row r="115" spans="1:7" x14ac:dyDescent="0.35">
      <c r="A115" s="1">
        <v>45596</v>
      </c>
      <c r="B115" s="1">
        <v>45596</v>
      </c>
      <c r="D115" s="2">
        <v>-39944</v>
      </c>
      <c r="E115" t="s">
        <v>48</v>
      </c>
      <c r="F115" s="10" t="s">
        <v>122</v>
      </c>
      <c r="G115" t="s">
        <v>16</v>
      </c>
    </row>
    <row r="116" spans="1:7" x14ac:dyDescent="0.35">
      <c r="A116" s="1">
        <v>45594</v>
      </c>
      <c r="B116" s="1">
        <v>45594</v>
      </c>
      <c r="D116" s="2">
        <v>-9963.76</v>
      </c>
      <c r="E116" t="s">
        <v>48</v>
      </c>
      <c r="F116" s="10" t="s">
        <v>123</v>
      </c>
      <c r="G116" t="s">
        <v>16</v>
      </c>
    </row>
    <row r="117" spans="1:7" x14ac:dyDescent="0.35">
      <c r="A117" s="1">
        <v>45594</v>
      </c>
      <c r="B117" s="1">
        <v>45594</v>
      </c>
      <c r="D117" s="2">
        <v>-3494.24</v>
      </c>
      <c r="E117" t="s">
        <v>48</v>
      </c>
      <c r="F117" s="10" t="s">
        <v>124</v>
      </c>
      <c r="G117" t="s">
        <v>16</v>
      </c>
    </row>
    <row r="118" spans="1:7" hidden="1" x14ac:dyDescent="0.35">
      <c r="A118" s="1">
        <v>45588</v>
      </c>
      <c r="B118" s="1">
        <v>45588</v>
      </c>
      <c r="C118" s="2">
        <v>5807.05</v>
      </c>
      <c r="E118" t="s">
        <v>125</v>
      </c>
      <c r="F118" s="3" t="s">
        <v>126</v>
      </c>
      <c r="G118" t="s">
        <v>16</v>
      </c>
    </row>
    <row r="119" spans="1:7" hidden="1" x14ac:dyDescent="0.35">
      <c r="A119" s="1">
        <v>45587</v>
      </c>
      <c r="B119" s="1">
        <v>45587</v>
      </c>
      <c r="C119" s="2">
        <v>7229.89</v>
      </c>
      <c r="E119" t="s">
        <v>125</v>
      </c>
      <c r="F119" s="3" t="s">
        <v>127</v>
      </c>
      <c r="G119" t="s">
        <v>16</v>
      </c>
    </row>
    <row r="120" spans="1:7" hidden="1" x14ac:dyDescent="0.35">
      <c r="A120" s="1">
        <v>45587</v>
      </c>
      <c r="B120" s="1">
        <v>45587</v>
      </c>
      <c r="C120" s="2">
        <v>7645.96</v>
      </c>
      <c r="E120" t="s">
        <v>125</v>
      </c>
      <c r="F120" s="3" t="s">
        <v>128</v>
      </c>
      <c r="G120" t="s">
        <v>16</v>
      </c>
    </row>
    <row r="121" spans="1:7" hidden="1" x14ac:dyDescent="0.35">
      <c r="A121" s="1">
        <v>45587</v>
      </c>
      <c r="B121" s="1">
        <v>45587</v>
      </c>
      <c r="C121" s="2">
        <v>25442.07</v>
      </c>
      <c r="E121" t="s">
        <v>125</v>
      </c>
      <c r="F121" s="3" t="s">
        <v>129</v>
      </c>
      <c r="G121" t="s">
        <v>16</v>
      </c>
    </row>
    <row r="122" spans="1:7" hidden="1" x14ac:dyDescent="0.35">
      <c r="A122" s="1">
        <v>45587</v>
      </c>
      <c r="B122" s="1">
        <v>45587</v>
      </c>
      <c r="C122" s="2">
        <v>7460.24</v>
      </c>
      <c r="E122" t="s">
        <v>125</v>
      </c>
      <c r="F122" s="3" t="s">
        <v>130</v>
      </c>
      <c r="G122" t="s">
        <v>16</v>
      </c>
    </row>
    <row r="123" spans="1:7" hidden="1" x14ac:dyDescent="0.35">
      <c r="A123" s="1">
        <v>45587</v>
      </c>
      <c r="B123" s="1">
        <v>45587</v>
      </c>
      <c r="C123" s="2">
        <v>5917.84</v>
      </c>
      <c r="E123" t="s">
        <v>125</v>
      </c>
      <c r="F123" s="3" t="s">
        <v>131</v>
      </c>
      <c r="G123" t="s">
        <v>16</v>
      </c>
    </row>
    <row r="124" spans="1:7" hidden="1" x14ac:dyDescent="0.35">
      <c r="A124" s="1">
        <v>45587</v>
      </c>
      <c r="B124" s="1">
        <v>45587</v>
      </c>
      <c r="C124" s="2">
        <v>7590.5</v>
      </c>
      <c r="E124" t="s">
        <v>125</v>
      </c>
      <c r="F124" s="3" t="s">
        <v>132</v>
      </c>
      <c r="G124" t="s">
        <v>16</v>
      </c>
    </row>
    <row r="125" spans="1:7" hidden="1" x14ac:dyDescent="0.35">
      <c r="A125" s="1">
        <v>45586</v>
      </c>
      <c r="B125" s="1">
        <v>45586</v>
      </c>
      <c r="C125" s="2">
        <v>29212.59</v>
      </c>
      <c r="E125" t="s">
        <v>125</v>
      </c>
      <c r="F125" s="3" t="s">
        <v>133</v>
      </c>
      <c r="G125" t="s">
        <v>16</v>
      </c>
    </row>
    <row r="126" spans="1:7" hidden="1" x14ac:dyDescent="0.35">
      <c r="A126" s="1">
        <v>45586</v>
      </c>
      <c r="B126" s="1">
        <v>45586</v>
      </c>
      <c r="C126" s="2">
        <v>7654.06</v>
      </c>
      <c r="E126" t="s">
        <v>125</v>
      </c>
      <c r="F126" s="3" t="s">
        <v>134</v>
      </c>
      <c r="G126" t="s">
        <v>16</v>
      </c>
    </row>
    <row r="127" spans="1:7" hidden="1" x14ac:dyDescent="0.35">
      <c r="A127" s="1">
        <v>45586</v>
      </c>
      <c r="B127" s="1">
        <v>45586</v>
      </c>
      <c r="C127" s="2">
        <v>4041.14</v>
      </c>
      <c r="E127" t="s">
        <v>125</v>
      </c>
      <c r="F127" s="3" t="s">
        <v>135</v>
      </c>
      <c r="G127" t="s">
        <v>16</v>
      </c>
    </row>
    <row r="128" spans="1:7" hidden="1" x14ac:dyDescent="0.35">
      <c r="A128" s="1">
        <v>45586</v>
      </c>
      <c r="B128" s="1">
        <v>45586</v>
      </c>
      <c r="C128" s="2">
        <v>6150.46</v>
      </c>
      <c r="E128" t="s">
        <v>125</v>
      </c>
      <c r="F128" s="3" t="s">
        <v>136</v>
      </c>
      <c r="G128" t="s">
        <v>16</v>
      </c>
    </row>
    <row r="129" spans="1:7" hidden="1" x14ac:dyDescent="0.35">
      <c r="A129" s="1">
        <v>45575</v>
      </c>
      <c r="B129" s="1">
        <v>45575</v>
      </c>
      <c r="D129" s="2">
        <v>-300.95</v>
      </c>
      <c r="E129" t="s">
        <v>14</v>
      </c>
      <c r="F129" t="s">
        <v>137</v>
      </c>
      <c r="G129" t="s">
        <v>16</v>
      </c>
    </row>
    <row r="130" spans="1:7" hidden="1" x14ac:dyDescent="0.35">
      <c r="A130" s="1">
        <v>45573</v>
      </c>
      <c r="B130" s="1">
        <v>45565</v>
      </c>
      <c r="D130" s="2">
        <v>-90.6</v>
      </c>
      <c r="E130" t="s">
        <v>32</v>
      </c>
      <c r="F130" t="s">
        <v>33</v>
      </c>
      <c r="G130" t="s">
        <v>16</v>
      </c>
    </row>
    <row r="131" spans="1:7" hidden="1" x14ac:dyDescent="0.35">
      <c r="A131" s="1">
        <v>45573</v>
      </c>
      <c r="B131" s="1">
        <v>45565</v>
      </c>
      <c r="D131" s="2">
        <v>-1</v>
      </c>
      <c r="E131" t="s">
        <v>32</v>
      </c>
      <c r="F131" t="s">
        <v>34</v>
      </c>
      <c r="G131" t="s">
        <v>16</v>
      </c>
    </row>
    <row r="132" spans="1:7" x14ac:dyDescent="0.35">
      <c r="A132" s="1">
        <v>45572</v>
      </c>
      <c r="B132" s="1">
        <v>45572</v>
      </c>
      <c r="D132" s="2">
        <v>-2584.6999999999998</v>
      </c>
      <c r="E132" t="s">
        <v>48</v>
      </c>
      <c r="F132" s="10" t="s">
        <v>138</v>
      </c>
      <c r="G132" t="s">
        <v>16</v>
      </c>
    </row>
    <row r="133" spans="1:7" hidden="1" x14ac:dyDescent="0.35">
      <c r="A133" s="1">
        <v>45572</v>
      </c>
      <c r="B133" s="1">
        <v>45565</v>
      </c>
      <c r="C133" s="2">
        <v>1.75</v>
      </c>
      <c r="E133" t="s">
        <v>17</v>
      </c>
      <c r="F133" t="s">
        <v>139</v>
      </c>
      <c r="G133" t="s">
        <v>16</v>
      </c>
    </row>
    <row r="134" spans="1:7" hidden="1" x14ac:dyDescent="0.35">
      <c r="A134" s="1">
        <v>45572</v>
      </c>
      <c r="B134" s="1">
        <v>45565</v>
      </c>
      <c r="D134" s="2">
        <v>-1.75</v>
      </c>
      <c r="E134" t="s">
        <v>19</v>
      </c>
      <c r="F134" t="s">
        <v>140</v>
      </c>
      <c r="G134" t="s">
        <v>16</v>
      </c>
    </row>
    <row r="135" spans="1:7" hidden="1" x14ac:dyDescent="0.35">
      <c r="A135" s="1">
        <v>45567</v>
      </c>
      <c r="B135" s="1">
        <v>45567</v>
      </c>
      <c r="C135" s="2">
        <v>20000</v>
      </c>
      <c r="E135" t="s">
        <v>51</v>
      </c>
      <c r="F135" t="s">
        <v>141</v>
      </c>
      <c r="G135" t="s">
        <v>16</v>
      </c>
    </row>
    <row r="136" spans="1:7" hidden="1" x14ac:dyDescent="0.35">
      <c r="A136" s="1">
        <v>45567</v>
      </c>
      <c r="B136" s="1">
        <v>45565</v>
      </c>
      <c r="D136" s="2">
        <v>-21.89</v>
      </c>
      <c r="E136" t="s">
        <v>21</v>
      </c>
      <c r="F136" t="s">
        <v>142</v>
      </c>
      <c r="G136" t="s">
        <v>16</v>
      </c>
    </row>
    <row r="137" spans="1:7" hidden="1" x14ac:dyDescent="0.35">
      <c r="A137" s="1">
        <v>45566</v>
      </c>
      <c r="B137" s="1">
        <v>45566</v>
      </c>
      <c r="D137" s="2">
        <v>-500.6</v>
      </c>
      <c r="E137" t="s">
        <v>14</v>
      </c>
      <c r="F137" t="s">
        <v>143</v>
      </c>
      <c r="G137" t="s">
        <v>16</v>
      </c>
    </row>
    <row r="138" spans="1:7" x14ac:dyDescent="0.35">
      <c r="A138" s="1">
        <v>45565</v>
      </c>
      <c r="B138" s="1">
        <v>45565</v>
      </c>
      <c r="D138" s="2">
        <v>-257.52999999999997</v>
      </c>
      <c r="E138" t="s">
        <v>48</v>
      </c>
      <c r="F138" s="10" t="s">
        <v>144</v>
      </c>
      <c r="G138" t="s">
        <v>16</v>
      </c>
    </row>
    <row r="139" spans="1:7" hidden="1" x14ac:dyDescent="0.35">
      <c r="A139" s="1">
        <v>45545</v>
      </c>
      <c r="B139" s="1">
        <v>45545</v>
      </c>
      <c r="D139" s="2">
        <v>-300.95</v>
      </c>
      <c r="E139" t="s">
        <v>14</v>
      </c>
      <c r="F139" t="s">
        <v>145</v>
      </c>
      <c r="G139" t="s">
        <v>16</v>
      </c>
    </row>
    <row r="140" spans="1:7" hidden="1" x14ac:dyDescent="0.35">
      <c r="A140" s="1">
        <v>45540</v>
      </c>
      <c r="B140" s="1">
        <v>45535</v>
      </c>
      <c r="C140" s="2">
        <v>1.75</v>
      </c>
      <c r="E140" t="s">
        <v>17</v>
      </c>
      <c r="F140" t="s">
        <v>146</v>
      </c>
      <c r="G140" t="s">
        <v>16</v>
      </c>
    </row>
    <row r="141" spans="1:7" hidden="1" x14ac:dyDescent="0.35">
      <c r="A141" s="1">
        <v>45540</v>
      </c>
      <c r="B141" s="1">
        <v>45535</v>
      </c>
      <c r="D141" s="2">
        <v>-1.75</v>
      </c>
      <c r="E141" t="s">
        <v>19</v>
      </c>
      <c r="F141" t="s">
        <v>147</v>
      </c>
      <c r="G141" t="s">
        <v>16</v>
      </c>
    </row>
    <row r="142" spans="1:7" hidden="1" x14ac:dyDescent="0.35">
      <c r="A142" s="1">
        <v>45538</v>
      </c>
      <c r="B142" s="1">
        <v>45535</v>
      </c>
      <c r="D142" s="2">
        <v>-21.36</v>
      </c>
      <c r="E142" t="s">
        <v>21</v>
      </c>
      <c r="F142" t="s">
        <v>148</v>
      </c>
      <c r="G142" t="s">
        <v>16</v>
      </c>
    </row>
    <row r="143" spans="1:7" hidden="1" x14ac:dyDescent="0.35">
      <c r="A143" s="1">
        <v>45537</v>
      </c>
      <c r="B143" s="1">
        <v>45537</v>
      </c>
      <c r="D143" s="2">
        <v>-500.6</v>
      </c>
      <c r="E143" t="s">
        <v>14</v>
      </c>
      <c r="F143" t="s">
        <v>149</v>
      </c>
      <c r="G143" t="s">
        <v>16</v>
      </c>
    </row>
    <row r="144" spans="1:7" hidden="1" x14ac:dyDescent="0.35">
      <c r="A144" s="1">
        <v>45516</v>
      </c>
      <c r="B144" s="1">
        <v>45516</v>
      </c>
      <c r="D144" s="2">
        <v>-300.95</v>
      </c>
      <c r="E144" t="s">
        <v>14</v>
      </c>
      <c r="F144" t="s">
        <v>150</v>
      </c>
      <c r="G144" t="s">
        <v>16</v>
      </c>
    </row>
    <row r="145" spans="1:7" hidden="1" x14ac:dyDescent="0.35">
      <c r="A145" s="1">
        <v>45509</v>
      </c>
      <c r="B145" s="1">
        <v>45504</v>
      </c>
      <c r="C145" s="2">
        <v>1.75</v>
      </c>
      <c r="E145" t="s">
        <v>17</v>
      </c>
      <c r="F145" t="s">
        <v>151</v>
      </c>
      <c r="G145" t="s">
        <v>16</v>
      </c>
    </row>
    <row r="146" spans="1:7" hidden="1" x14ac:dyDescent="0.35">
      <c r="A146" s="1">
        <v>45509</v>
      </c>
      <c r="B146" s="1">
        <v>45504</v>
      </c>
      <c r="D146" s="2">
        <v>-1.75</v>
      </c>
      <c r="E146" t="s">
        <v>19</v>
      </c>
      <c r="F146" t="s">
        <v>152</v>
      </c>
      <c r="G146" t="s">
        <v>16</v>
      </c>
    </row>
    <row r="147" spans="1:7" hidden="1" x14ac:dyDescent="0.35">
      <c r="A147" s="1">
        <v>45506</v>
      </c>
      <c r="B147" s="1">
        <v>45504</v>
      </c>
      <c r="D147" s="2">
        <v>-21.57</v>
      </c>
      <c r="E147" t="s">
        <v>21</v>
      </c>
      <c r="F147" t="s">
        <v>153</v>
      </c>
      <c r="G147" t="s">
        <v>16</v>
      </c>
    </row>
    <row r="148" spans="1:7" hidden="1" x14ac:dyDescent="0.35">
      <c r="A148" s="1">
        <v>45505</v>
      </c>
      <c r="B148" s="1">
        <v>45505</v>
      </c>
      <c r="D148" s="2">
        <v>-500.6</v>
      </c>
      <c r="E148" t="s">
        <v>14</v>
      </c>
      <c r="F148" t="s">
        <v>154</v>
      </c>
      <c r="G148" t="s">
        <v>16</v>
      </c>
    </row>
    <row r="149" spans="1:7" hidden="1" x14ac:dyDescent="0.35">
      <c r="A149" s="1">
        <v>45499</v>
      </c>
      <c r="B149" s="1">
        <v>45499</v>
      </c>
      <c r="C149" s="2">
        <v>68.75</v>
      </c>
      <c r="E149" t="s">
        <v>155</v>
      </c>
      <c r="F149" t="s">
        <v>156</v>
      </c>
      <c r="G149" t="s">
        <v>16</v>
      </c>
    </row>
    <row r="150" spans="1:7" hidden="1" x14ac:dyDescent="0.35">
      <c r="A150" s="1">
        <v>45483</v>
      </c>
      <c r="B150" s="1">
        <v>45483</v>
      </c>
      <c r="D150" s="2">
        <v>-300.95</v>
      </c>
      <c r="E150" t="s">
        <v>14</v>
      </c>
      <c r="F150" t="s">
        <v>157</v>
      </c>
      <c r="G150" t="s">
        <v>16</v>
      </c>
    </row>
    <row r="151" spans="1:7" hidden="1" x14ac:dyDescent="0.35">
      <c r="A151" s="1">
        <v>45481</v>
      </c>
      <c r="B151" s="1">
        <v>45473</v>
      </c>
      <c r="D151" s="2">
        <v>-86.9</v>
      </c>
      <c r="E151" t="s">
        <v>32</v>
      </c>
      <c r="F151" t="s">
        <v>33</v>
      </c>
      <c r="G151" t="s">
        <v>16</v>
      </c>
    </row>
    <row r="152" spans="1:7" hidden="1" x14ac:dyDescent="0.35">
      <c r="A152" s="1">
        <v>45478</v>
      </c>
      <c r="B152" s="1">
        <v>45473</v>
      </c>
      <c r="C152" s="2">
        <v>1.75</v>
      </c>
      <c r="E152" t="s">
        <v>17</v>
      </c>
      <c r="F152" t="s">
        <v>158</v>
      </c>
      <c r="G152" t="s">
        <v>16</v>
      </c>
    </row>
    <row r="153" spans="1:7" hidden="1" x14ac:dyDescent="0.35">
      <c r="A153" s="1">
        <v>45478</v>
      </c>
      <c r="B153" s="1">
        <v>45473</v>
      </c>
      <c r="D153" s="2">
        <v>-1.75</v>
      </c>
      <c r="E153" t="s">
        <v>19</v>
      </c>
      <c r="F153" t="s">
        <v>159</v>
      </c>
      <c r="G153" t="s">
        <v>16</v>
      </c>
    </row>
    <row r="154" spans="1:7" hidden="1" x14ac:dyDescent="0.35">
      <c r="A154" s="1">
        <v>45475</v>
      </c>
      <c r="B154" s="1">
        <v>45473</v>
      </c>
      <c r="D154" s="2">
        <v>-21.36</v>
      </c>
      <c r="E154" t="s">
        <v>21</v>
      </c>
      <c r="F154" t="s">
        <v>160</v>
      </c>
      <c r="G154" t="s">
        <v>16</v>
      </c>
    </row>
    <row r="155" spans="1:7" hidden="1" x14ac:dyDescent="0.35">
      <c r="A155" s="1">
        <v>45474</v>
      </c>
      <c r="B155" s="1">
        <v>45474</v>
      </c>
      <c r="D155" s="2">
        <v>-500.6</v>
      </c>
      <c r="E155" t="s">
        <v>14</v>
      </c>
      <c r="F155" t="s">
        <v>161</v>
      </c>
      <c r="G155" t="s">
        <v>16</v>
      </c>
    </row>
    <row r="156" spans="1:7" hidden="1" x14ac:dyDescent="0.35">
      <c r="A156" s="1">
        <v>45453</v>
      </c>
      <c r="B156" s="1">
        <v>45453</v>
      </c>
      <c r="D156" s="2">
        <v>-300.95</v>
      </c>
      <c r="E156" t="s">
        <v>14</v>
      </c>
      <c r="F156" t="s">
        <v>162</v>
      </c>
      <c r="G156" t="s">
        <v>16</v>
      </c>
    </row>
    <row r="157" spans="1:7" hidden="1" x14ac:dyDescent="0.35">
      <c r="A157" s="1">
        <v>45448</v>
      </c>
      <c r="B157" s="1">
        <v>45443</v>
      </c>
      <c r="C157" s="2">
        <v>1.75</v>
      </c>
      <c r="E157" t="s">
        <v>17</v>
      </c>
      <c r="F157" t="s">
        <v>163</v>
      </c>
      <c r="G157" t="s">
        <v>16</v>
      </c>
    </row>
    <row r="158" spans="1:7" hidden="1" x14ac:dyDescent="0.35">
      <c r="A158" s="1">
        <v>45448</v>
      </c>
      <c r="B158" s="1">
        <v>45443</v>
      </c>
      <c r="D158" s="2">
        <v>-1.75</v>
      </c>
      <c r="E158" t="s">
        <v>19</v>
      </c>
      <c r="F158" t="s">
        <v>164</v>
      </c>
      <c r="G158" t="s">
        <v>16</v>
      </c>
    </row>
    <row r="159" spans="1:7" hidden="1" x14ac:dyDescent="0.35">
      <c r="A159" s="1">
        <v>45447</v>
      </c>
      <c r="B159" s="1">
        <v>45443</v>
      </c>
      <c r="D159" s="2">
        <v>-21.09</v>
      </c>
      <c r="E159" t="s">
        <v>21</v>
      </c>
      <c r="F159" t="s">
        <v>165</v>
      </c>
      <c r="G159" t="s">
        <v>16</v>
      </c>
    </row>
    <row r="160" spans="1:7" hidden="1" x14ac:dyDescent="0.35">
      <c r="A160" s="1">
        <v>45446</v>
      </c>
      <c r="B160" s="1">
        <v>45446</v>
      </c>
      <c r="D160" s="2">
        <v>-500.6</v>
      </c>
      <c r="E160" t="s">
        <v>14</v>
      </c>
      <c r="F160" t="s">
        <v>166</v>
      </c>
      <c r="G160" t="s">
        <v>16</v>
      </c>
    </row>
    <row r="161" spans="1:7" hidden="1" x14ac:dyDescent="0.35">
      <c r="A161" s="1">
        <v>45422</v>
      </c>
      <c r="B161" s="1">
        <v>45422</v>
      </c>
      <c r="D161" s="2">
        <v>-300.95</v>
      </c>
      <c r="E161" t="s">
        <v>14</v>
      </c>
      <c r="F161" t="s">
        <v>167</v>
      </c>
      <c r="G161" t="s">
        <v>16</v>
      </c>
    </row>
    <row r="162" spans="1:7" hidden="1" x14ac:dyDescent="0.35">
      <c r="A162" s="1">
        <v>45418</v>
      </c>
      <c r="B162" s="1">
        <v>45412</v>
      </c>
      <c r="C162" s="2">
        <v>1.75</v>
      </c>
      <c r="E162" t="s">
        <v>17</v>
      </c>
      <c r="F162" t="s">
        <v>168</v>
      </c>
      <c r="G162" t="s">
        <v>16</v>
      </c>
    </row>
    <row r="163" spans="1:7" hidden="1" x14ac:dyDescent="0.35">
      <c r="A163" s="1">
        <v>45418</v>
      </c>
      <c r="B163" s="1">
        <v>45412</v>
      </c>
      <c r="D163" s="2">
        <v>-1.75</v>
      </c>
      <c r="E163" t="s">
        <v>19</v>
      </c>
      <c r="F163" t="s">
        <v>169</v>
      </c>
      <c r="G163" t="s">
        <v>16</v>
      </c>
    </row>
    <row r="164" spans="1:7" hidden="1" x14ac:dyDescent="0.35">
      <c r="A164" s="1">
        <v>45415</v>
      </c>
      <c r="B164" s="1">
        <v>45412</v>
      </c>
      <c r="D164" s="2">
        <v>-20.85</v>
      </c>
      <c r="E164" t="s">
        <v>21</v>
      </c>
      <c r="F164" t="s">
        <v>170</v>
      </c>
      <c r="G164" t="s">
        <v>16</v>
      </c>
    </row>
    <row r="165" spans="1:7" hidden="1" x14ac:dyDescent="0.35">
      <c r="A165" s="1">
        <v>45414</v>
      </c>
      <c r="B165" s="1">
        <v>45414</v>
      </c>
      <c r="D165" s="2">
        <v>-500.6</v>
      </c>
      <c r="E165" t="s">
        <v>14</v>
      </c>
      <c r="F165" t="s">
        <v>171</v>
      </c>
      <c r="G165" t="s">
        <v>16</v>
      </c>
    </row>
    <row r="166" spans="1:7" hidden="1" x14ac:dyDescent="0.35">
      <c r="A166" s="1">
        <v>45392</v>
      </c>
      <c r="B166" s="1">
        <v>45392</v>
      </c>
      <c r="D166" s="2">
        <v>-300.95</v>
      </c>
      <c r="E166" t="s">
        <v>14</v>
      </c>
      <c r="F166" t="s">
        <v>172</v>
      </c>
      <c r="G166" t="s">
        <v>16</v>
      </c>
    </row>
    <row r="167" spans="1:7" hidden="1" x14ac:dyDescent="0.35">
      <c r="A167" s="1">
        <v>45392</v>
      </c>
      <c r="B167" s="1">
        <v>45391</v>
      </c>
      <c r="C167" s="2">
        <v>3000</v>
      </c>
      <c r="E167" t="s">
        <v>51</v>
      </c>
      <c r="F167" t="s">
        <v>173</v>
      </c>
      <c r="G167" t="s">
        <v>16</v>
      </c>
    </row>
    <row r="168" spans="1:7" hidden="1" x14ac:dyDescent="0.35">
      <c r="A168" s="1">
        <v>45391</v>
      </c>
      <c r="B168" s="1">
        <v>45382</v>
      </c>
      <c r="D168" s="2">
        <v>-85.1</v>
      </c>
      <c r="E168" t="s">
        <v>32</v>
      </c>
      <c r="F168" t="s">
        <v>33</v>
      </c>
      <c r="G168" t="s">
        <v>16</v>
      </c>
    </row>
    <row r="169" spans="1:7" hidden="1" x14ac:dyDescent="0.35">
      <c r="A169" s="1">
        <v>45387</v>
      </c>
      <c r="B169" s="1">
        <v>45382</v>
      </c>
      <c r="C169" s="2">
        <v>1.75</v>
      </c>
      <c r="E169" t="s">
        <v>17</v>
      </c>
      <c r="F169" t="s">
        <v>174</v>
      </c>
      <c r="G169" t="s">
        <v>16</v>
      </c>
    </row>
    <row r="170" spans="1:7" hidden="1" x14ac:dyDescent="0.35">
      <c r="A170" s="1">
        <v>45387</v>
      </c>
      <c r="B170" s="1">
        <v>45382</v>
      </c>
      <c r="D170" s="2">
        <v>-1.75</v>
      </c>
      <c r="E170" t="s">
        <v>19</v>
      </c>
      <c r="F170" t="s">
        <v>175</v>
      </c>
      <c r="G170" t="s">
        <v>16</v>
      </c>
    </row>
    <row r="171" spans="1:7" hidden="1" x14ac:dyDescent="0.35">
      <c r="A171" s="1">
        <v>45385</v>
      </c>
      <c r="B171" s="1">
        <v>45382</v>
      </c>
      <c r="D171" s="2">
        <v>-20.96</v>
      </c>
      <c r="E171" t="s">
        <v>21</v>
      </c>
      <c r="F171" t="s">
        <v>176</v>
      </c>
      <c r="G171" t="s">
        <v>16</v>
      </c>
    </row>
    <row r="172" spans="1:7" hidden="1" x14ac:dyDescent="0.35">
      <c r="A172" s="1">
        <v>45384</v>
      </c>
      <c r="B172" s="1">
        <v>45384</v>
      </c>
      <c r="D172" s="2">
        <v>-500.6</v>
      </c>
      <c r="E172" t="s">
        <v>14</v>
      </c>
      <c r="F172" t="s">
        <v>177</v>
      </c>
      <c r="G172" t="s">
        <v>16</v>
      </c>
    </row>
    <row r="173" spans="1:7" hidden="1" x14ac:dyDescent="0.35">
      <c r="A173" s="1">
        <v>45362</v>
      </c>
      <c r="B173" s="1">
        <v>45362</v>
      </c>
      <c r="D173" s="2">
        <v>-300.95</v>
      </c>
      <c r="E173" t="s">
        <v>14</v>
      </c>
      <c r="F173" t="s">
        <v>178</v>
      </c>
      <c r="G173" t="s">
        <v>16</v>
      </c>
    </row>
    <row r="174" spans="1:7" hidden="1" x14ac:dyDescent="0.35">
      <c r="A174" s="1">
        <v>45356</v>
      </c>
      <c r="B174" s="1">
        <v>45351</v>
      </c>
      <c r="C174" s="2">
        <v>1.75</v>
      </c>
      <c r="E174" t="s">
        <v>17</v>
      </c>
      <c r="F174" t="s">
        <v>179</v>
      </c>
      <c r="G174" t="s">
        <v>16</v>
      </c>
    </row>
    <row r="175" spans="1:7" hidden="1" x14ac:dyDescent="0.35">
      <c r="A175" s="1">
        <v>45356</v>
      </c>
      <c r="B175" s="1">
        <v>45351</v>
      </c>
      <c r="D175" s="2">
        <v>-1.75</v>
      </c>
      <c r="E175" t="s">
        <v>19</v>
      </c>
      <c r="F175" t="s">
        <v>180</v>
      </c>
      <c r="G175" t="s">
        <v>16</v>
      </c>
    </row>
    <row r="176" spans="1:7" hidden="1" x14ac:dyDescent="0.35">
      <c r="A176" s="1">
        <v>45355</v>
      </c>
      <c r="B176" s="1">
        <v>45351</v>
      </c>
      <c r="D176" s="2">
        <v>-20.48</v>
      </c>
      <c r="E176" t="s">
        <v>21</v>
      </c>
      <c r="F176" t="s">
        <v>181</v>
      </c>
      <c r="G176" t="s">
        <v>16</v>
      </c>
    </row>
    <row r="177" spans="1:7" hidden="1" x14ac:dyDescent="0.35">
      <c r="A177" s="1">
        <v>45352</v>
      </c>
      <c r="B177" s="1">
        <v>45352</v>
      </c>
      <c r="D177" s="2">
        <v>-0.8</v>
      </c>
      <c r="E177" t="s">
        <v>182</v>
      </c>
      <c r="F177" t="s">
        <v>182</v>
      </c>
      <c r="G177" t="s">
        <v>16</v>
      </c>
    </row>
    <row r="178" spans="1:7" hidden="1" x14ac:dyDescent="0.35">
      <c r="A178" s="1">
        <v>45352</v>
      </c>
      <c r="B178" s="1">
        <v>45352</v>
      </c>
      <c r="D178" s="2">
        <v>-500.6</v>
      </c>
      <c r="E178" t="s">
        <v>14</v>
      </c>
      <c r="F178" t="s">
        <v>183</v>
      </c>
      <c r="G178" t="s">
        <v>16</v>
      </c>
    </row>
    <row r="179" spans="1:7" hidden="1" x14ac:dyDescent="0.35">
      <c r="A179" s="1">
        <v>45342</v>
      </c>
      <c r="B179" s="1">
        <v>45342</v>
      </c>
      <c r="C179" s="2">
        <v>4000</v>
      </c>
      <c r="E179" t="s">
        <v>51</v>
      </c>
      <c r="F179" t="s">
        <v>184</v>
      </c>
      <c r="G179" t="s">
        <v>16</v>
      </c>
    </row>
    <row r="180" spans="1:7" hidden="1" x14ac:dyDescent="0.35">
      <c r="A180" s="1">
        <v>45334</v>
      </c>
      <c r="B180" s="1">
        <v>45334</v>
      </c>
      <c r="D180" s="2">
        <v>-300.95</v>
      </c>
      <c r="E180" t="s">
        <v>14</v>
      </c>
      <c r="F180" t="s">
        <v>185</v>
      </c>
      <c r="G180" t="s">
        <v>16</v>
      </c>
    </row>
    <row r="181" spans="1:7" hidden="1" x14ac:dyDescent="0.35">
      <c r="A181" s="1">
        <v>45327</v>
      </c>
      <c r="B181" s="1">
        <v>45322</v>
      </c>
      <c r="C181" s="2">
        <v>1.75</v>
      </c>
      <c r="E181" t="s">
        <v>17</v>
      </c>
      <c r="F181" t="s">
        <v>186</v>
      </c>
      <c r="G181" t="s">
        <v>16</v>
      </c>
    </row>
    <row r="182" spans="1:7" hidden="1" x14ac:dyDescent="0.35">
      <c r="A182" s="1">
        <v>45327</v>
      </c>
      <c r="B182" s="1">
        <v>45322</v>
      </c>
      <c r="D182" s="2">
        <v>-1.75</v>
      </c>
      <c r="E182" t="s">
        <v>19</v>
      </c>
      <c r="F182" t="s">
        <v>187</v>
      </c>
      <c r="G182" t="s">
        <v>16</v>
      </c>
    </row>
    <row r="183" spans="1:7" hidden="1" x14ac:dyDescent="0.35">
      <c r="A183" s="1">
        <v>45324</v>
      </c>
      <c r="B183" s="1">
        <v>45322</v>
      </c>
      <c r="D183" s="2">
        <v>-19.66</v>
      </c>
      <c r="E183" t="s">
        <v>21</v>
      </c>
      <c r="F183" t="s">
        <v>188</v>
      </c>
      <c r="G183" t="s">
        <v>16</v>
      </c>
    </row>
    <row r="184" spans="1:7" hidden="1" x14ac:dyDescent="0.35">
      <c r="A184" s="1">
        <v>45323</v>
      </c>
      <c r="B184" s="1">
        <v>45323</v>
      </c>
      <c r="D184" s="2">
        <v>-500.6</v>
      </c>
      <c r="E184" t="s">
        <v>14</v>
      </c>
      <c r="F184" t="s">
        <v>189</v>
      </c>
      <c r="G184" t="s">
        <v>16</v>
      </c>
    </row>
    <row r="185" spans="1:7" hidden="1" x14ac:dyDescent="0.35">
      <c r="A185" s="1">
        <v>45317</v>
      </c>
      <c r="B185" s="1">
        <v>45317</v>
      </c>
      <c r="C185" s="2">
        <v>53.55</v>
      </c>
      <c r="E185" t="s">
        <v>155</v>
      </c>
      <c r="F185" t="s">
        <v>156</v>
      </c>
      <c r="G185" t="s">
        <v>16</v>
      </c>
    </row>
    <row r="186" spans="1:7" hidden="1" x14ac:dyDescent="0.35">
      <c r="A186" s="1">
        <v>45301</v>
      </c>
      <c r="B186" s="1">
        <v>45301</v>
      </c>
      <c r="D186" s="2">
        <v>-300.95</v>
      </c>
      <c r="E186" t="s">
        <v>14</v>
      </c>
      <c r="F186" t="s">
        <v>190</v>
      </c>
      <c r="G186" t="s">
        <v>16</v>
      </c>
    </row>
    <row r="187" spans="1:7" hidden="1" x14ac:dyDescent="0.35">
      <c r="A187" s="1">
        <v>45299</v>
      </c>
      <c r="B187" s="1">
        <v>45291</v>
      </c>
      <c r="D187" s="2">
        <v>-79.599999999999994</v>
      </c>
      <c r="E187" t="s">
        <v>32</v>
      </c>
      <c r="F187" t="s">
        <v>33</v>
      </c>
      <c r="G187" t="s">
        <v>16</v>
      </c>
    </row>
    <row r="188" spans="1:7" hidden="1" x14ac:dyDescent="0.35">
      <c r="A188" s="1">
        <v>45296</v>
      </c>
      <c r="B188" s="1">
        <v>45291</v>
      </c>
      <c r="C188" s="2">
        <v>1.75</v>
      </c>
      <c r="E188" t="s">
        <v>17</v>
      </c>
      <c r="F188" t="s">
        <v>191</v>
      </c>
      <c r="G188" t="s">
        <v>16</v>
      </c>
    </row>
    <row r="189" spans="1:7" hidden="1" x14ac:dyDescent="0.35">
      <c r="A189" s="1">
        <v>45296</v>
      </c>
      <c r="B189" s="1">
        <v>45291</v>
      </c>
      <c r="D189" s="2">
        <v>-1.75</v>
      </c>
      <c r="E189" t="s">
        <v>19</v>
      </c>
      <c r="F189" t="s">
        <v>192</v>
      </c>
      <c r="G189" t="s">
        <v>16</v>
      </c>
    </row>
    <row r="190" spans="1:7" hidden="1" x14ac:dyDescent="0.35">
      <c r="A190" s="1">
        <v>45294</v>
      </c>
      <c r="B190" s="1">
        <v>45291</v>
      </c>
      <c r="D190" s="2">
        <v>-19.489999999999998</v>
      </c>
      <c r="E190" t="s">
        <v>21</v>
      </c>
      <c r="F190" t="s">
        <v>193</v>
      </c>
      <c r="G190" t="s">
        <v>16</v>
      </c>
    </row>
    <row r="191" spans="1:7" hidden="1" x14ac:dyDescent="0.35">
      <c r="A191" s="1">
        <v>45293</v>
      </c>
      <c r="B191" s="1">
        <v>45293</v>
      </c>
      <c r="D191" s="2">
        <v>-500.6</v>
      </c>
      <c r="E191" t="s">
        <v>14</v>
      </c>
      <c r="F191" t="s">
        <v>194</v>
      </c>
      <c r="G191" t="s">
        <v>16</v>
      </c>
    </row>
    <row r="192" spans="1:7" hidden="1" x14ac:dyDescent="0.35">
      <c r="A192" s="1">
        <v>45271</v>
      </c>
      <c r="B192" s="1">
        <v>45271</v>
      </c>
      <c r="D192" s="2">
        <v>-300.95</v>
      </c>
      <c r="E192" t="s">
        <v>14</v>
      </c>
      <c r="F192" t="s">
        <v>195</v>
      </c>
      <c r="G192" t="s">
        <v>16</v>
      </c>
    </row>
    <row r="193" spans="1:7" hidden="1" x14ac:dyDescent="0.35">
      <c r="A193" s="1">
        <v>45266</v>
      </c>
      <c r="B193" s="1">
        <v>45260</v>
      </c>
      <c r="D193" s="2">
        <v>-18.54</v>
      </c>
      <c r="E193" t="s">
        <v>21</v>
      </c>
      <c r="F193" t="s">
        <v>196</v>
      </c>
      <c r="G193" t="s">
        <v>16</v>
      </c>
    </row>
    <row r="194" spans="1:7" hidden="1" x14ac:dyDescent="0.35">
      <c r="A194" s="1">
        <v>45265</v>
      </c>
      <c r="B194" s="1">
        <v>45260</v>
      </c>
      <c r="C194" s="2">
        <v>1.75</v>
      </c>
      <c r="E194" t="s">
        <v>17</v>
      </c>
      <c r="F194" t="s">
        <v>197</v>
      </c>
      <c r="G194" t="s">
        <v>16</v>
      </c>
    </row>
    <row r="195" spans="1:7" hidden="1" x14ac:dyDescent="0.35">
      <c r="A195" s="1">
        <v>45265</v>
      </c>
      <c r="B195" s="1">
        <v>45260</v>
      </c>
      <c r="D195" s="2">
        <v>-1.75</v>
      </c>
      <c r="E195" t="s">
        <v>19</v>
      </c>
      <c r="F195" t="s">
        <v>198</v>
      </c>
      <c r="G195" t="s">
        <v>16</v>
      </c>
    </row>
    <row r="196" spans="1:7" hidden="1" x14ac:dyDescent="0.35">
      <c r="A196" s="1">
        <v>45261</v>
      </c>
      <c r="B196" s="1">
        <v>45261</v>
      </c>
      <c r="D196" s="2">
        <v>-500.6</v>
      </c>
      <c r="E196" t="s">
        <v>14</v>
      </c>
      <c r="F196" t="s">
        <v>199</v>
      </c>
      <c r="G196" t="s">
        <v>16</v>
      </c>
    </row>
    <row r="197" spans="1:7" hidden="1" x14ac:dyDescent="0.35">
      <c r="A197" s="1">
        <v>45240</v>
      </c>
      <c r="B197" s="1">
        <v>45240</v>
      </c>
      <c r="D197" s="2">
        <v>-300.95</v>
      </c>
      <c r="E197" t="s">
        <v>14</v>
      </c>
      <c r="F197" t="s">
        <v>200</v>
      </c>
      <c r="G197" t="s">
        <v>16</v>
      </c>
    </row>
    <row r="198" spans="1:7" hidden="1" x14ac:dyDescent="0.35">
      <c r="A198" s="1">
        <v>45237</v>
      </c>
      <c r="B198" s="1">
        <v>45230</v>
      </c>
      <c r="D198" s="2">
        <v>-18.23</v>
      </c>
      <c r="E198" t="s">
        <v>21</v>
      </c>
      <c r="F198" t="s">
        <v>201</v>
      </c>
      <c r="G198" t="s">
        <v>16</v>
      </c>
    </row>
    <row r="199" spans="1:7" hidden="1" x14ac:dyDescent="0.35">
      <c r="A199" s="1">
        <v>45236</v>
      </c>
      <c r="B199" s="1">
        <v>45230</v>
      </c>
      <c r="C199" s="2">
        <v>1.75</v>
      </c>
      <c r="E199" t="s">
        <v>17</v>
      </c>
      <c r="F199" t="s">
        <v>202</v>
      </c>
      <c r="G199" t="s">
        <v>16</v>
      </c>
    </row>
    <row r="200" spans="1:7" hidden="1" x14ac:dyDescent="0.35">
      <c r="A200" s="1">
        <v>45236</v>
      </c>
      <c r="B200" s="1">
        <v>45230</v>
      </c>
      <c r="D200" s="2">
        <v>-1.75</v>
      </c>
      <c r="E200" t="s">
        <v>19</v>
      </c>
      <c r="F200" t="s">
        <v>203</v>
      </c>
      <c r="G200" t="s">
        <v>16</v>
      </c>
    </row>
    <row r="201" spans="1:7" hidden="1" x14ac:dyDescent="0.35">
      <c r="A201" s="1">
        <v>45232</v>
      </c>
      <c r="B201" s="1">
        <v>45232</v>
      </c>
      <c r="D201" s="2">
        <v>-500.6</v>
      </c>
      <c r="E201" t="s">
        <v>14</v>
      </c>
      <c r="F201" t="s">
        <v>204</v>
      </c>
      <c r="G201" t="s">
        <v>16</v>
      </c>
    </row>
    <row r="202" spans="1:7" hidden="1" x14ac:dyDescent="0.35">
      <c r="A202" s="1">
        <v>45209</v>
      </c>
      <c r="B202" s="1">
        <v>45209</v>
      </c>
      <c r="D202" s="2">
        <v>-300.95</v>
      </c>
      <c r="E202" t="s">
        <v>14</v>
      </c>
      <c r="F202" t="s">
        <v>205</v>
      </c>
      <c r="G202" t="s">
        <v>16</v>
      </c>
    </row>
    <row r="203" spans="1:7" hidden="1" x14ac:dyDescent="0.35">
      <c r="A203" s="1">
        <v>45205</v>
      </c>
      <c r="B203" s="1">
        <v>45199</v>
      </c>
      <c r="D203" s="2">
        <v>-74.2</v>
      </c>
      <c r="E203" t="s">
        <v>32</v>
      </c>
      <c r="F203" t="s">
        <v>33</v>
      </c>
      <c r="G203" t="s">
        <v>16</v>
      </c>
    </row>
    <row r="204" spans="1:7" hidden="1" x14ac:dyDescent="0.35">
      <c r="A204" s="1">
        <v>45204</v>
      </c>
      <c r="B204" s="1">
        <v>45199</v>
      </c>
      <c r="C204" s="2">
        <v>1.75</v>
      </c>
      <c r="E204" t="s">
        <v>17</v>
      </c>
      <c r="F204" t="s">
        <v>206</v>
      </c>
      <c r="G204" t="s">
        <v>16</v>
      </c>
    </row>
    <row r="205" spans="1:7" hidden="1" x14ac:dyDescent="0.35">
      <c r="A205" s="1">
        <v>45204</v>
      </c>
      <c r="B205" s="1">
        <v>45199</v>
      </c>
      <c r="D205" s="2">
        <v>-1.75</v>
      </c>
      <c r="E205" t="s">
        <v>19</v>
      </c>
      <c r="F205" t="s">
        <v>207</v>
      </c>
      <c r="G205" t="s">
        <v>16</v>
      </c>
    </row>
    <row r="206" spans="1:7" hidden="1" x14ac:dyDescent="0.35">
      <c r="A206" s="1">
        <v>45204</v>
      </c>
      <c r="B206" s="1">
        <v>45199</v>
      </c>
      <c r="D206" s="2">
        <v>-18.75</v>
      </c>
      <c r="E206" t="s">
        <v>21</v>
      </c>
      <c r="F206" t="s">
        <v>208</v>
      </c>
      <c r="G206" t="s">
        <v>16</v>
      </c>
    </row>
    <row r="207" spans="1:7" hidden="1" x14ac:dyDescent="0.35">
      <c r="A207" s="1">
        <v>45201</v>
      </c>
      <c r="B207" s="1">
        <v>45201</v>
      </c>
      <c r="D207" s="2">
        <v>-500.6</v>
      </c>
      <c r="E207" t="s">
        <v>14</v>
      </c>
      <c r="F207" t="s">
        <v>209</v>
      </c>
      <c r="G207" t="s">
        <v>16</v>
      </c>
    </row>
    <row r="208" spans="1:7" hidden="1" x14ac:dyDescent="0.35">
      <c r="A208" s="1">
        <v>45180</v>
      </c>
      <c r="B208" s="1">
        <v>45180</v>
      </c>
      <c r="D208" s="2">
        <v>-300.95</v>
      </c>
      <c r="E208" t="s">
        <v>14</v>
      </c>
      <c r="F208" t="s">
        <v>210</v>
      </c>
      <c r="G208" t="s">
        <v>16</v>
      </c>
    </row>
    <row r="209" spans="1:7" hidden="1" x14ac:dyDescent="0.35">
      <c r="A209" s="1">
        <v>45174</v>
      </c>
      <c r="B209" s="1">
        <v>45169</v>
      </c>
      <c r="C209" s="2">
        <v>1.75</v>
      </c>
      <c r="E209" t="s">
        <v>17</v>
      </c>
      <c r="F209" t="s">
        <v>211</v>
      </c>
      <c r="G209" t="s">
        <v>16</v>
      </c>
    </row>
    <row r="210" spans="1:7" hidden="1" x14ac:dyDescent="0.35">
      <c r="A210" s="1">
        <v>45174</v>
      </c>
      <c r="B210" s="1">
        <v>45169</v>
      </c>
      <c r="D210" s="2">
        <v>-1.75</v>
      </c>
      <c r="E210" t="s">
        <v>19</v>
      </c>
      <c r="F210" t="s">
        <v>212</v>
      </c>
      <c r="G210" t="s">
        <v>16</v>
      </c>
    </row>
    <row r="211" spans="1:7" hidden="1" x14ac:dyDescent="0.35">
      <c r="A211" s="1">
        <v>45173</v>
      </c>
      <c r="B211" s="1">
        <v>45169</v>
      </c>
      <c r="D211" s="2">
        <v>-18.63</v>
      </c>
      <c r="E211" t="s">
        <v>21</v>
      </c>
      <c r="F211" t="s">
        <v>213</v>
      </c>
      <c r="G211" t="s">
        <v>16</v>
      </c>
    </row>
    <row r="212" spans="1:7" hidden="1" x14ac:dyDescent="0.35">
      <c r="A212" s="1">
        <v>45170</v>
      </c>
      <c r="B212" s="1">
        <v>45170</v>
      </c>
      <c r="D212" s="2">
        <v>-500.6</v>
      </c>
      <c r="E212" t="s">
        <v>14</v>
      </c>
      <c r="F212" t="s">
        <v>214</v>
      </c>
      <c r="G212" t="s">
        <v>16</v>
      </c>
    </row>
    <row r="213" spans="1:7" hidden="1" x14ac:dyDescent="0.35">
      <c r="A213" s="1">
        <v>45148</v>
      </c>
      <c r="B213" s="1">
        <v>45148</v>
      </c>
      <c r="D213" s="2">
        <v>-300.95</v>
      </c>
      <c r="E213" t="s">
        <v>14</v>
      </c>
      <c r="F213" t="s">
        <v>215</v>
      </c>
      <c r="G213" t="s">
        <v>16</v>
      </c>
    </row>
    <row r="214" spans="1:7" hidden="1" x14ac:dyDescent="0.35">
      <c r="A214" s="1">
        <v>45145</v>
      </c>
      <c r="B214" s="1">
        <v>45138</v>
      </c>
      <c r="C214" s="2">
        <v>1.75</v>
      </c>
      <c r="E214" t="s">
        <v>17</v>
      </c>
      <c r="F214" t="s">
        <v>216</v>
      </c>
      <c r="G214" t="s">
        <v>16</v>
      </c>
    </row>
    <row r="215" spans="1:7" hidden="1" x14ac:dyDescent="0.35">
      <c r="A215" s="1">
        <v>45145</v>
      </c>
      <c r="B215" s="1">
        <v>45138</v>
      </c>
      <c r="D215" s="2">
        <v>-1.75</v>
      </c>
      <c r="E215" t="s">
        <v>19</v>
      </c>
      <c r="F215" t="s">
        <v>217</v>
      </c>
      <c r="G215" t="s">
        <v>16</v>
      </c>
    </row>
    <row r="216" spans="1:7" hidden="1" x14ac:dyDescent="0.35">
      <c r="A216" s="1">
        <v>45140</v>
      </c>
      <c r="B216" s="1">
        <v>45138</v>
      </c>
      <c r="D216" s="2">
        <v>-18.88</v>
      </c>
      <c r="E216" t="s">
        <v>21</v>
      </c>
      <c r="F216" t="s">
        <v>218</v>
      </c>
      <c r="G216" t="s">
        <v>16</v>
      </c>
    </row>
    <row r="217" spans="1:7" hidden="1" x14ac:dyDescent="0.35">
      <c r="A217" s="1">
        <v>45139</v>
      </c>
      <c r="B217" s="1">
        <v>45139</v>
      </c>
      <c r="D217" s="2">
        <v>-500.6</v>
      </c>
      <c r="E217" t="s">
        <v>14</v>
      </c>
      <c r="F217" t="s">
        <v>219</v>
      </c>
      <c r="G217" t="s">
        <v>16</v>
      </c>
    </row>
    <row r="218" spans="1:7" hidden="1" x14ac:dyDescent="0.35">
      <c r="A218" s="1">
        <v>45134</v>
      </c>
      <c r="B218" s="1">
        <v>45134</v>
      </c>
      <c r="C218" s="2">
        <v>76.400000000000006</v>
      </c>
      <c r="E218" t="s">
        <v>155</v>
      </c>
      <c r="F218" t="s">
        <v>156</v>
      </c>
      <c r="G218" t="s">
        <v>16</v>
      </c>
    </row>
    <row r="219" spans="1:7" hidden="1" x14ac:dyDescent="0.35">
      <c r="A219" s="1">
        <v>45132</v>
      </c>
      <c r="B219" s="1">
        <v>45132</v>
      </c>
      <c r="C219" s="2">
        <v>6000</v>
      </c>
      <c r="E219" t="s">
        <v>51</v>
      </c>
      <c r="F219" t="s">
        <v>220</v>
      </c>
      <c r="G219" t="s">
        <v>16</v>
      </c>
    </row>
    <row r="220" spans="1:7" hidden="1" x14ac:dyDescent="0.35">
      <c r="A220" s="1">
        <v>45113</v>
      </c>
      <c r="B220" s="1">
        <v>45107</v>
      </c>
      <c r="D220" s="2">
        <v>-74.8</v>
      </c>
      <c r="E220" t="s">
        <v>32</v>
      </c>
      <c r="F220" t="s">
        <v>33</v>
      </c>
      <c r="G220" t="s">
        <v>16</v>
      </c>
    </row>
    <row r="221" spans="1:7" hidden="1" x14ac:dyDescent="0.35">
      <c r="A221" s="1">
        <v>45112</v>
      </c>
      <c r="B221" s="1">
        <v>45107</v>
      </c>
      <c r="C221" s="2">
        <v>1.75</v>
      </c>
      <c r="E221" t="s">
        <v>17</v>
      </c>
      <c r="F221" t="s">
        <v>221</v>
      </c>
      <c r="G221" t="s">
        <v>16</v>
      </c>
    </row>
    <row r="222" spans="1:7" hidden="1" x14ac:dyDescent="0.35">
      <c r="A222" s="1">
        <v>45112</v>
      </c>
      <c r="B222" s="1">
        <v>45107</v>
      </c>
      <c r="D222" s="2">
        <v>-1.75</v>
      </c>
      <c r="E222" t="s">
        <v>19</v>
      </c>
      <c r="F222" t="s">
        <v>222</v>
      </c>
      <c r="G222" t="s">
        <v>16</v>
      </c>
    </row>
    <row r="223" spans="1:7" hidden="1" x14ac:dyDescent="0.35">
      <c r="A223" s="1">
        <v>45111</v>
      </c>
      <c r="B223" s="1">
        <v>45107</v>
      </c>
      <c r="D223" s="2">
        <v>-18.86</v>
      </c>
      <c r="E223" t="s">
        <v>21</v>
      </c>
      <c r="F223" t="s">
        <v>223</v>
      </c>
      <c r="G223" t="s">
        <v>16</v>
      </c>
    </row>
    <row r="224" spans="1:7" hidden="1" x14ac:dyDescent="0.35">
      <c r="A224" s="1">
        <v>45082</v>
      </c>
      <c r="B224" s="1">
        <v>45077</v>
      </c>
      <c r="C224" s="2">
        <v>3.95</v>
      </c>
      <c r="E224" t="s">
        <v>17</v>
      </c>
      <c r="F224" t="s">
        <v>224</v>
      </c>
      <c r="G224" t="s">
        <v>16</v>
      </c>
    </row>
    <row r="225" spans="1:7" hidden="1" x14ac:dyDescent="0.35">
      <c r="A225" s="1">
        <v>45082</v>
      </c>
      <c r="B225" s="1">
        <v>45077</v>
      </c>
      <c r="D225" s="2">
        <v>-3.95</v>
      </c>
      <c r="E225" t="s">
        <v>19</v>
      </c>
      <c r="F225" t="s">
        <v>225</v>
      </c>
      <c r="G225" t="s">
        <v>16</v>
      </c>
    </row>
    <row r="226" spans="1:7" hidden="1" x14ac:dyDescent="0.35">
      <c r="A226" s="1">
        <v>45082</v>
      </c>
      <c r="B226" s="1">
        <v>45077</v>
      </c>
      <c r="D226" s="2">
        <v>-18.53</v>
      </c>
      <c r="E226" t="s">
        <v>21</v>
      </c>
      <c r="F226" t="s">
        <v>226</v>
      </c>
      <c r="G226" t="s">
        <v>16</v>
      </c>
    </row>
    <row r="227" spans="1:7" hidden="1" x14ac:dyDescent="0.35">
      <c r="A227" s="1">
        <v>45051</v>
      </c>
      <c r="B227" s="1">
        <v>45046</v>
      </c>
      <c r="C227" s="2">
        <v>3.95</v>
      </c>
      <c r="E227" t="s">
        <v>17</v>
      </c>
      <c r="F227" t="s">
        <v>227</v>
      </c>
      <c r="G227" t="s">
        <v>16</v>
      </c>
    </row>
    <row r="228" spans="1:7" hidden="1" x14ac:dyDescent="0.35">
      <c r="A228" s="1">
        <v>45051</v>
      </c>
      <c r="B228" s="1">
        <v>45046</v>
      </c>
      <c r="D228" s="2">
        <v>-3.95</v>
      </c>
      <c r="E228" t="s">
        <v>19</v>
      </c>
      <c r="F228" t="s">
        <v>228</v>
      </c>
      <c r="G228" t="s">
        <v>16</v>
      </c>
    </row>
    <row r="229" spans="1:7" hidden="1" x14ac:dyDescent="0.35">
      <c r="A229" s="1">
        <v>45049</v>
      </c>
      <c r="B229" s="1">
        <v>45046</v>
      </c>
      <c r="D229" s="2">
        <v>-18.41</v>
      </c>
      <c r="E229" t="s">
        <v>21</v>
      </c>
      <c r="F229" t="s">
        <v>229</v>
      </c>
      <c r="G229" t="s">
        <v>16</v>
      </c>
    </row>
    <row r="230" spans="1:7" hidden="1" x14ac:dyDescent="0.35">
      <c r="A230" s="1">
        <v>45023</v>
      </c>
      <c r="B230" s="1">
        <v>45016</v>
      </c>
      <c r="D230" s="2">
        <v>-72.099999999999994</v>
      </c>
      <c r="E230" t="s">
        <v>32</v>
      </c>
      <c r="F230" t="s">
        <v>33</v>
      </c>
      <c r="G230" t="s">
        <v>16</v>
      </c>
    </row>
    <row r="231" spans="1:7" hidden="1" x14ac:dyDescent="0.35">
      <c r="A231" s="1">
        <v>45021</v>
      </c>
      <c r="B231" s="1">
        <v>45016</v>
      </c>
      <c r="C231" s="2">
        <v>3.95</v>
      </c>
      <c r="E231" t="s">
        <v>17</v>
      </c>
      <c r="F231" t="s">
        <v>230</v>
      </c>
      <c r="G231" t="s">
        <v>16</v>
      </c>
    </row>
    <row r="232" spans="1:7" hidden="1" x14ac:dyDescent="0.35">
      <c r="A232" s="1">
        <v>45021</v>
      </c>
      <c r="B232" s="1">
        <v>45016</v>
      </c>
      <c r="D232" s="2">
        <v>-3.95</v>
      </c>
      <c r="E232" t="s">
        <v>19</v>
      </c>
      <c r="F232" t="s">
        <v>231</v>
      </c>
      <c r="G232" t="s">
        <v>16</v>
      </c>
    </row>
    <row r="233" spans="1:7" hidden="1" x14ac:dyDescent="0.35">
      <c r="A233" s="1">
        <v>45020</v>
      </c>
      <c r="B233" s="1">
        <v>45016</v>
      </c>
      <c r="D233" s="2">
        <v>-18.22</v>
      </c>
      <c r="E233" t="s">
        <v>21</v>
      </c>
      <c r="F233" t="s">
        <v>232</v>
      </c>
      <c r="G233" t="s">
        <v>16</v>
      </c>
    </row>
    <row r="234" spans="1:7" hidden="1" x14ac:dyDescent="0.35">
      <c r="A234" s="1">
        <v>44995</v>
      </c>
      <c r="B234" s="1">
        <v>44995</v>
      </c>
      <c r="D234" s="2">
        <v>-300.95</v>
      </c>
      <c r="E234" t="s">
        <v>14</v>
      </c>
      <c r="F234" t="s">
        <v>233</v>
      </c>
      <c r="G234" t="s">
        <v>16</v>
      </c>
    </row>
    <row r="235" spans="1:7" hidden="1" x14ac:dyDescent="0.35">
      <c r="A235" s="1">
        <v>44991</v>
      </c>
      <c r="B235" s="1">
        <v>44985</v>
      </c>
      <c r="C235" s="2">
        <v>3.95</v>
      </c>
      <c r="E235" t="s">
        <v>17</v>
      </c>
      <c r="F235" t="s">
        <v>234</v>
      </c>
      <c r="G235" t="s">
        <v>16</v>
      </c>
    </row>
    <row r="236" spans="1:7" hidden="1" x14ac:dyDescent="0.35">
      <c r="A236" s="1">
        <v>44991</v>
      </c>
      <c r="B236" s="1">
        <v>44985</v>
      </c>
      <c r="D236" s="2">
        <v>-3.95</v>
      </c>
      <c r="E236" t="s">
        <v>19</v>
      </c>
      <c r="F236" t="s">
        <v>235</v>
      </c>
      <c r="G236" t="s">
        <v>16</v>
      </c>
    </row>
    <row r="237" spans="1:7" hidden="1" x14ac:dyDescent="0.35">
      <c r="A237" s="1">
        <v>44987</v>
      </c>
      <c r="B237" s="1">
        <v>44987</v>
      </c>
      <c r="D237" s="2">
        <v>-1.1399999999999999</v>
      </c>
      <c r="E237" t="s">
        <v>182</v>
      </c>
      <c r="F237" t="s">
        <v>182</v>
      </c>
      <c r="G237" t="s">
        <v>16</v>
      </c>
    </row>
    <row r="238" spans="1:7" hidden="1" x14ac:dyDescent="0.35">
      <c r="A238" s="1">
        <v>44987</v>
      </c>
      <c r="B238" s="1">
        <v>44985</v>
      </c>
      <c r="D238" s="2">
        <v>-18.559999999999999</v>
      </c>
      <c r="E238" t="s">
        <v>21</v>
      </c>
      <c r="F238" t="s">
        <v>236</v>
      </c>
      <c r="G238" t="s">
        <v>16</v>
      </c>
    </row>
    <row r="239" spans="1:7" hidden="1" x14ac:dyDescent="0.35">
      <c r="A239" s="1">
        <v>44986</v>
      </c>
      <c r="B239" s="1">
        <v>44986</v>
      </c>
      <c r="D239" s="2">
        <v>-500.6</v>
      </c>
      <c r="E239" t="s">
        <v>14</v>
      </c>
      <c r="F239" t="s">
        <v>237</v>
      </c>
      <c r="G239" t="s">
        <v>16</v>
      </c>
    </row>
    <row r="240" spans="1:7" hidden="1" x14ac:dyDescent="0.35">
      <c r="A240" s="1">
        <v>44967</v>
      </c>
      <c r="B240" s="1">
        <v>44967</v>
      </c>
      <c r="D240" s="2">
        <v>-300.95</v>
      </c>
      <c r="E240" t="s">
        <v>14</v>
      </c>
      <c r="F240" t="s">
        <v>238</v>
      </c>
      <c r="G240" t="s">
        <v>16</v>
      </c>
    </row>
    <row r="241" spans="1:7" hidden="1" x14ac:dyDescent="0.35">
      <c r="A241" s="1">
        <v>44963</v>
      </c>
      <c r="B241" s="1">
        <v>44957</v>
      </c>
      <c r="C241" s="2">
        <v>3.95</v>
      </c>
      <c r="E241" t="s">
        <v>17</v>
      </c>
      <c r="F241" t="s">
        <v>239</v>
      </c>
      <c r="G241" t="s">
        <v>16</v>
      </c>
    </row>
    <row r="242" spans="1:7" hidden="1" x14ac:dyDescent="0.35">
      <c r="A242" s="1">
        <v>44963</v>
      </c>
      <c r="B242" s="1">
        <v>44957</v>
      </c>
      <c r="D242" s="2">
        <v>-3.95</v>
      </c>
      <c r="E242" t="s">
        <v>19</v>
      </c>
      <c r="F242" t="s">
        <v>240</v>
      </c>
      <c r="G242" t="s">
        <v>16</v>
      </c>
    </row>
    <row r="243" spans="1:7" hidden="1" x14ac:dyDescent="0.35">
      <c r="A243" s="1">
        <v>44959</v>
      </c>
      <c r="B243" s="1">
        <v>44957</v>
      </c>
      <c r="D243" s="2">
        <v>-18.07</v>
      </c>
      <c r="E243" t="s">
        <v>21</v>
      </c>
      <c r="F243" t="s">
        <v>241</v>
      </c>
      <c r="G243" t="s">
        <v>16</v>
      </c>
    </row>
    <row r="244" spans="1:7" hidden="1" x14ac:dyDescent="0.35">
      <c r="A244" s="1">
        <v>44958</v>
      </c>
      <c r="B244" s="1">
        <v>44958</v>
      </c>
      <c r="D244" s="2">
        <v>-500.6</v>
      </c>
      <c r="E244" t="s">
        <v>14</v>
      </c>
      <c r="F244" t="s">
        <v>242</v>
      </c>
      <c r="G244" t="s">
        <v>16</v>
      </c>
    </row>
    <row r="245" spans="1:7" hidden="1" x14ac:dyDescent="0.35">
      <c r="A245" s="1">
        <v>44953</v>
      </c>
      <c r="B245" s="1">
        <v>44953</v>
      </c>
      <c r="C245" s="2">
        <v>59.63</v>
      </c>
      <c r="E245" t="s">
        <v>155</v>
      </c>
      <c r="F245" t="s">
        <v>156</v>
      </c>
      <c r="G245" t="s">
        <v>16</v>
      </c>
    </row>
    <row r="246" spans="1:7" hidden="1" x14ac:dyDescent="0.35">
      <c r="A246" s="1">
        <v>44936</v>
      </c>
      <c r="B246" s="1">
        <v>44936</v>
      </c>
      <c r="D246" s="2">
        <v>-300.95</v>
      </c>
      <c r="E246" t="s">
        <v>14</v>
      </c>
      <c r="F246" t="s">
        <v>243</v>
      </c>
      <c r="G246" t="s">
        <v>16</v>
      </c>
    </row>
    <row r="247" spans="1:7" hidden="1" x14ac:dyDescent="0.35">
      <c r="A247" s="1">
        <v>44936</v>
      </c>
      <c r="B247" s="1">
        <v>44926</v>
      </c>
      <c r="D247" s="2">
        <v>-69.599999999999994</v>
      </c>
      <c r="E247" t="s">
        <v>32</v>
      </c>
      <c r="F247" t="s">
        <v>33</v>
      </c>
      <c r="G247" t="s">
        <v>16</v>
      </c>
    </row>
    <row r="248" spans="1:7" hidden="1" x14ac:dyDescent="0.35">
      <c r="A248" s="1">
        <v>44931</v>
      </c>
      <c r="B248" s="1">
        <v>44926</v>
      </c>
      <c r="C248" s="2">
        <v>3.95</v>
      </c>
      <c r="E248" t="s">
        <v>17</v>
      </c>
      <c r="F248" t="s">
        <v>244</v>
      </c>
      <c r="G248" t="s">
        <v>16</v>
      </c>
    </row>
    <row r="249" spans="1:7" hidden="1" x14ac:dyDescent="0.35">
      <c r="A249" s="1">
        <v>44931</v>
      </c>
      <c r="B249" s="1">
        <v>44926</v>
      </c>
      <c r="D249" s="2">
        <v>-3.95</v>
      </c>
      <c r="E249" t="s">
        <v>19</v>
      </c>
      <c r="F249" t="s">
        <v>245</v>
      </c>
      <c r="G249" t="s">
        <v>16</v>
      </c>
    </row>
    <row r="250" spans="1:7" hidden="1" x14ac:dyDescent="0.35">
      <c r="A250" s="1">
        <v>44929</v>
      </c>
      <c r="B250" s="1">
        <v>44926</v>
      </c>
      <c r="D250" s="2">
        <v>-17.77</v>
      </c>
      <c r="E250" t="s">
        <v>21</v>
      </c>
      <c r="F250" t="s">
        <v>246</v>
      </c>
      <c r="G250" t="s">
        <v>16</v>
      </c>
    </row>
    <row r="251" spans="1:7" hidden="1" x14ac:dyDescent="0.35">
      <c r="A251" s="1">
        <v>44928</v>
      </c>
      <c r="B251" s="1">
        <v>44928</v>
      </c>
      <c r="D251" s="2">
        <v>-500.6</v>
      </c>
      <c r="E251" t="s">
        <v>14</v>
      </c>
      <c r="F251" t="s">
        <v>247</v>
      </c>
      <c r="G251" t="s">
        <v>16</v>
      </c>
    </row>
    <row r="252" spans="1:7" hidden="1" x14ac:dyDescent="0.35">
      <c r="A252" s="1">
        <v>44907</v>
      </c>
      <c r="B252" s="1">
        <v>44907</v>
      </c>
      <c r="D252" s="2">
        <v>-300.95</v>
      </c>
      <c r="E252" t="s">
        <v>14</v>
      </c>
      <c r="F252" t="s">
        <v>248</v>
      </c>
      <c r="G252" t="s">
        <v>16</v>
      </c>
    </row>
    <row r="253" spans="1:7" hidden="1" x14ac:dyDescent="0.35">
      <c r="A253" s="1">
        <v>44900</v>
      </c>
      <c r="B253" s="1">
        <v>44895</v>
      </c>
      <c r="C253" s="2">
        <v>3.95</v>
      </c>
      <c r="E253" t="s">
        <v>17</v>
      </c>
      <c r="F253" t="s">
        <v>249</v>
      </c>
      <c r="G253" t="s">
        <v>16</v>
      </c>
    </row>
    <row r="254" spans="1:7" hidden="1" x14ac:dyDescent="0.35">
      <c r="A254" s="1">
        <v>44900</v>
      </c>
      <c r="B254" s="1">
        <v>44895</v>
      </c>
      <c r="D254" s="2">
        <v>-3.95</v>
      </c>
      <c r="E254" t="s">
        <v>19</v>
      </c>
      <c r="F254" t="s">
        <v>250</v>
      </c>
      <c r="G254" t="s">
        <v>16</v>
      </c>
    </row>
    <row r="255" spans="1:7" hidden="1" x14ac:dyDescent="0.35">
      <c r="A255" s="1">
        <v>44897</v>
      </c>
      <c r="B255" s="1">
        <v>44895</v>
      </c>
      <c r="D255" s="2">
        <v>-17.850000000000001</v>
      </c>
      <c r="E255" t="s">
        <v>21</v>
      </c>
      <c r="F255" t="s">
        <v>251</v>
      </c>
      <c r="G255" t="s">
        <v>16</v>
      </c>
    </row>
    <row r="256" spans="1:7" hidden="1" x14ac:dyDescent="0.35">
      <c r="A256" s="1">
        <v>44895</v>
      </c>
      <c r="B256" s="1">
        <v>44895</v>
      </c>
      <c r="C256" s="2">
        <v>3000</v>
      </c>
      <c r="E256" t="s">
        <v>51</v>
      </c>
      <c r="F256" t="s">
        <v>252</v>
      </c>
      <c r="G256" t="s">
        <v>16</v>
      </c>
    </row>
    <row r="257" spans="1:7" hidden="1" x14ac:dyDescent="0.35">
      <c r="A257" s="1">
        <v>44872</v>
      </c>
      <c r="B257" s="1">
        <v>44865</v>
      </c>
      <c r="C257" s="2">
        <v>3.95</v>
      </c>
      <c r="E257" t="s">
        <v>17</v>
      </c>
      <c r="F257" t="s">
        <v>253</v>
      </c>
      <c r="G257" t="s">
        <v>16</v>
      </c>
    </row>
    <row r="258" spans="1:7" hidden="1" x14ac:dyDescent="0.35">
      <c r="A258" s="1">
        <v>44872</v>
      </c>
      <c r="B258" s="1">
        <v>44865</v>
      </c>
      <c r="D258" s="2">
        <v>-3.95</v>
      </c>
      <c r="E258" t="s">
        <v>19</v>
      </c>
      <c r="F258" t="s">
        <v>254</v>
      </c>
      <c r="G258" t="s">
        <v>16</v>
      </c>
    </row>
    <row r="259" spans="1:7" hidden="1" x14ac:dyDescent="0.35">
      <c r="A259" s="1">
        <v>44868</v>
      </c>
      <c r="B259" s="1">
        <v>44865</v>
      </c>
      <c r="D259" s="2">
        <v>-17.59</v>
      </c>
      <c r="E259" t="s">
        <v>21</v>
      </c>
      <c r="F259" t="s">
        <v>255</v>
      </c>
      <c r="G259" t="s">
        <v>16</v>
      </c>
    </row>
    <row r="260" spans="1:7" hidden="1" x14ac:dyDescent="0.35">
      <c r="A260" s="1">
        <v>44841</v>
      </c>
      <c r="B260" s="1">
        <v>44834</v>
      </c>
      <c r="D260" s="2">
        <v>-70.2</v>
      </c>
      <c r="E260" t="s">
        <v>32</v>
      </c>
      <c r="F260" t="s">
        <v>33</v>
      </c>
      <c r="G260" t="s">
        <v>16</v>
      </c>
    </row>
    <row r="261" spans="1:7" hidden="1" x14ac:dyDescent="0.35">
      <c r="A261" s="1">
        <v>44839</v>
      </c>
      <c r="B261" s="1">
        <v>44834</v>
      </c>
      <c r="C261" s="2">
        <v>3.95</v>
      </c>
      <c r="E261" t="s">
        <v>17</v>
      </c>
      <c r="F261" t="s">
        <v>256</v>
      </c>
      <c r="G261" t="s">
        <v>16</v>
      </c>
    </row>
    <row r="262" spans="1:7" hidden="1" x14ac:dyDescent="0.35">
      <c r="A262" s="1">
        <v>44839</v>
      </c>
      <c r="B262" s="1">
        <v>44834</v>
      </c>
      <c r="D262" s="2">
        <v>-3.95</v>
      </c>
      <c r="E262" t="s">
        <v>19</v>
      </c>
      <c r="F262" t="s">
        <v>257</v>
      </c>
      <c r="G262" t="s">
        <v>16</v>
      </c>
    </row>
    <row r="263" spans="1:7" hidden="1" x14ac:dyDescent="0.35">
      <c r="A263" s="1">
        <v>44838</v>
      </c>
      <c r="B263" s="1">
        <v>44834</v>
      </c>
      <c r="D263" s="2">
        <v>-18.45</v>
      </c>
      <c r="E263" t="s">
        <v>21</v>
      </c>
      <c r="F263" t="s">
        <v>258</v>
      </c>
      <c r="G263" t="s">
        <v>16</v>
      </c>
    </row>
    <row r="264" spans="1:7" hidden="1" x14ac:dyDescent="0.35">
      <c r="A264" s="1">
        <v>44809</v>
      </c>
      <c r="B264" s="1">
        <v>44804</v>
      </c>
      <c r="C264" s="2">
        <v>3.95</v>
      </c>
      <c r="E264" t="s">
        <v>17</v>
      </c>
      <c r="F264" t="s">
        <v>259</v>
      </c>
      <c r="G264" t="s">
        <v>16</v>
      </c>
    </row>
    <row r="265" spans="1:7" hidden="1" x14ac:dyDescent="0.35">
      <c r="A265" s="1">
        <v>44809</v>
      </c>
      <c r="B265" s="1">
        <v>44804</v>
      </c>
      <c r="D265" s="2">
        <v>-3.95</v>
      </c>
      <c r="E265" t="s">
        <v>19</v>
      </c>
      <c r="F265" t="s">
        <v>260</v>
      </c>
      <c r="G265" t="s">
        <v>16</v>
      </c>
    </row>
    <row r="266" spans="1:7" hidden="1" x14ac:dyDescent="0.35">
      <c r="A266" s="1">
        <v>44806</v>
      </c>
      <c r="B266" s="1">
        <v>44804</v>
      </c>
      <c r="D266" s="2">
        <v>-19.64</v>
      </c>
      <c r="E266" t="s">
        <v>21</v>
      </c>
      <c r="F266" t="s">
        <v>261</v>
      </c>
      <c r="G266" t="s">
        <v>16</v>
      </c>
    </row>
    <row r="267" spans="1:7" hidden="1" x14ac:dyDescent="0.35">
      <c r="A267" s="1">
        <v>44778</v>
      </c>
      <c r="B267" s="1">
        <v>44773</v>
      </c>
      <c r="C267" s="2">
        <v>3.95</v>
      </c>
      <c r="E267" t="s">
        <v>17</v>
      </c>
      <c r="F267" t="s">
        <v>262</v>
      </c>
      <c r="G267" t="s">
        <v>16</v>
      </c>
    </row>
    <row r="268" spans="1:7" hidden="1" x14ac:dyDescent="0.35">
      <c r="A268" s="1">
        <v>44778</v>
      </c>
      <c r="B268" s="1">
        <v>44773</v>
      </c>
      <c r="D268" s="2">
        <v>-3.95</v>
      </c>
      <c r="E268" t="s">
        <v>19</v>
      </c>
      <c r="F268" t="s">
        <v>263</v>
      </c>
      <c r="G268" t="s">
        <v>16</v>
      </c>
    </row>
    <row r="269" spans="1:7" hidden="1" x14ac:dyDescent="0.35">
      <c r="A269" s="1">
        <v>44776</v>
      </c>
      <c r="B269" s="1">
        <v>44773</v>
      </c>
      <c r="D269" s="2">
        <v>-18.63</v>
      </c>
      <c r="E269" t="s">
        <v>21</v>
      </c>
      <c r="F269" t="s">
        <v>264</v>
      </c>
      <c r="G269" t="s">
        <v>16</v>
      </c>
    </row>
    <row r="270" spans="1:7" hidden="1" x14ac:dyDescent="0.35">
      <c r="A270" s="1">
        <v>44769</v>
      </c>
      <c r="B270" s="1">
        <v>44769</v>
      </c>
      <c r="C270" s="2">
        <v>70.13</v>
      </c>
      <c r="E270" t="s">
        <v>155</v>
      </c>
      <c r="F270" t="s">
        <v>156</v>
      </c>
      <c r="G270" t="s">
        <v>16</v>
      </c>
    </row>
    <row r="271" spans="1:7" hidden="1" x14ac:dyDescent="0.35">
      <c r="A271" s="1">
        <v>44753</v>
      </c>
      <c r="B271" s="1">
        <v>44753</v>
      </c>
      <c r="D271" s="2">
        <v>-300.95</v>
      </c>
      <c r="E271" t="s">
        <v>14</v>
      </c>
      <c r="F271" t="s">
        <v>265</v>
      </c>
      <c r="G271" t="s">
        <v>16</v>
      </c>
    </row>
    <row r="272" spans="1:7" hidden="1" x14ac:dyDescent="0.35">
      <c r="A272" s="1">
        <v>44753</v>
      </c>
      <c r="B272" s="1">
        <v>44742</v>
      </c>
      <c r="D272" s="2">
        <v>-69.7</v>
      </c>
      <c r="E272" t="s">
        <v>32</v>
      </c>
      <c r="F272" t="s">
        <v>33</v>
      </c>
      <c r="G272" t="s">
        <v>16</v>
      </c>
    </row>
    <row r="273" spans="1:7" hidden="1" x14ac:dyDescent="0.35">
      <c r="A273" s="1">
        <v>44747</v>
      </c>
      <c r="B273" s="1">
        <v>44742</v>
      </c>
      <c r="C273" s="2">
        <v>3.95</v>
      </c>
      <c r="E273" t="s">
        <v>17</v>
      </c>
      <c r="F273" t="s">
        <v>266</v>
      </c>
      <c r="G273" t="s">
        <v>16</v>
      </c>
    </row>
    <row r="274" spans="1:7" hidden="1" x14ac:dyDescent="0.35">
      <c r="A274" s="1">
        <v>44747</v>
      </c>
      <c r="B274" s="1">
        <v>44742</v>
      </c>
      <c r="D274" s="2">
        <v>-3.95</v>
      </c>
      <c r="E274" t="s">
        <v>19</v>
      </c>
      <c r="F274" t="s">
        <v>267</v>
      </c>
      <c r="G274" t="s">
        <v>16</v>
      </c>
    </row>
    <row r="275" spans="1:7" hidden="1" x14ac:dyDescent="0.35">
      <c r="A275" s="1">
        <v>44746</v>
      </c>
      <c r="B275" s="1">
        <v>44742</v>
      </c>
      <c r="D275" s="2">
        <v>-18.100000000000001</v>
      </c>
      <c r="E275" t="s">
        <v>21</v>
      </c>
      <c r="F275" t="s">
        <v>268</v>
      </c>
      <c r="G275" t="s">
        <v>16</v>
      </c>
    </row>
    <row r="276" spans="1:7" hidden="1" x14ac:dyDescent="0.35">
      <c r="A276" s="1">
        <v>44743</v>
      </c>
      <c r="B276" s="1">
        <v>44743</v>
      </c>
      <c r="D276" s="2">
        <v>-500.6</v>
      </c>
      <c r="E276" t="s">
        <v>14</v>
      </c>
      <c r="F276" t="s">
        <v>269</v>
      </c>
      <c r="G276" t="s">
        <v>16</v>
      </c>
    </row>
    <row r="277" spans="1:7" hidden="1" x14ac:dyDescent="0.35">
      <c r="A277" s="1">
        <v>44722</v>
      </c>
      <c r="B277" s="1">
        <v>44722</v>
      </c>
      <c r="D277" s="2">
        <v>-300.95</v>
      </c>
      <c r="E277" t="s">
        <v>14</v>
      </c>
      <c r="F277" t="s">
        <v>270</v>
      </c>
      <c r="G277" t="s">
        <v>16</v>
      </c>
    </row>
    <row r="278" spans="1:7" hidden="1" x14ac:dyDescent="0.35">
      <c r="A278" s="1">
        <v>44718</v>
      </c>
      <c r="B278" s="1">
        <v>44712</v>
      </c>
      <c r="C278" s="2">
        <v>3.95</v>
      </c>
      <c r="E278" t="s">
        <v>17</v>
      </c>
      <c r="F278" t="s">
        <v>271</v>
      </c>
      <c r="G278" t="s">
        <v>16</v>
      </c>
    </row>
    <row r="279" spans="1:7" hidden="1" x14ac:dyDescent="0.35">
      <c r="A279" s="1">
        <v>44718</v>
      </c>
      <c r="B279" s="1">
        <v>44712</v>
      </c>
      <c r="D279" s="2">
        <v>-3.95</v>
      </c>
      <c r="E279" t="s">
        <v>19</v>
      </c>
      <c r="F279" t="s">
        <v>272</v>
      </c>
      <c r="G279" t="s">
        <v>16</v>
      </c>
    </row>
    <row r="280" spans="1:7" hidden="1" x14ac:dyDescent="0.35">
      <c r="A280" s="1">
        <v>44715</v>
      </c>
      <c r="B280" s="1">
        <v>44712</v>
      </c>
      <c r="D280" s="2">
        <v>-18.579999999999998</v>
      </c>
      <c r="E280" t="s">
        <v>21</v>
      </c>
      <c r="F280" t="s">
        <v>273</v>
      </c>
      <c r="G280" t="s">
        <v>16</v>
      </c>
    </row>
    <row r="281" spans="1:7" hidden="1" x14ac:dyDescent="0.35">
      <c r="A281" s="1">
        <v>44713</v>
      </c>
      <c r="B281" s="1">
        <v>44713</v>
      </c>
      <c r="D281" s="2">
        <v>-500.6</v>
      </c>
      <c r="E281" t="s">
        <v>14</v>
      </c>
      <c r="F281" t="s">
        <v>274</v>
      </c>
      <c r="G281" t="s">
        <v>16</v>
      </c>
    </row>
    <row r="282" spans="1:7" hidden="1" x14ac:dyDescent="0.35">
      <c r="A282" s="1">
        <v>44691</v>
      </c>
      <c r="B282" s="1">
        <v>44691</v>
      </c>
      <c r="D282" s="2">
        <v>-300.95</v>
      </c>
      <c r="E282" t="s">
        <v>14</v>
      </c>
      <c r="F282" t="s">
        <v>275</v>
      </c>
      <c r="G282" t="s">
        <v>16</v>
      </c>
    </row>
    <row r="283" spans="1:7" hidden="1" x14ac:dyDescent="0.35">
      <c r="A283" s="1">
        <v>44690</v>
      </c>
      <c r="B283" s="1">
        <v>44690</v>
      </c>
      <c r="C283" s="2">
        <v>2000</v>
      </c>
      <c r="E283" t="s">
        <v>51</v>
      </c>
      <c r="F283" t="s">
        <v>276</v>
      </c>
      <c r="G283" t="s">
        <v>16</v>
      </c>
    </row>
    <row r="284" spans="1:7" hidden="1" x14ac:dyDescent="0.35">
      <c r="A284" s="1">
        <v>44686</v>
      </c>
      <c r="B284" s="1">
        <v>44681</v>
      </c>
      <c r="C284" s="2">
        <v>3.95</v>
      </c>
      <c r="E284" t="s">
        <v>17</v>
      </c>
      <c r="F284" t="s">
        <v>277</v>
      </c>
      <c r="G284" t="s">
        <v>16</v>
      </c>
    </row>
    <row r="285" spans="1:7" hidden="1" x14ac:dyDescent="0.35">
      <c r="A285" s="1">
        <v>44686</v>
      </c>
      <c r="B285" s="1">
        <v>44681</v>
      </c>
      <c r="D285" s="2">
        <v>-3.95</v>
      </c>
      <c r="E285" t="s">
        <v>19</v>
      </c>
      <c r="F285" t="s">
        <v>278</v>
      </c>
      <c r="G285" t="s">
        <v>16</v>
      </c>
    </row>
    <row r="286" spans="1:7" hidden="1" x14ac:dyDescent="0.35">
      <c r="A286" s="1">
        <v>44684</v>
      </c>
      <c r="B286" s="1">
        <v>44681</v>
      </c>
      <c r="D286" s="2">
        <v>-20.14</v>
      </c>
      <c r="E286" t="s">
        <v>21</v>
      </c>
      <c r="F286" t="s">
        <v>279</v>
      </c>
      <c r="G286" t="s">
        <v>16</v>
      </c>
    </row>
    <row r="287" spans="1:7" hidden="1" x14ac:dyDescent="0.35">
      <c r="A287" s="1">
        <v>44662</v>
      </c>
      <c r="B287" s="1">
        <v>44662</v>
      </c>
      <c r="D287" s="2">
        <v>-300.95</v>
      </c>
      <c r="E287" t="s">
        <v>14</v>
      </c>
      <c r="F287" t="s">
        <v>280</v>
      </c>
      <c r="G287" t="s">
        <v>16</v>
      </c>
    </row>
    <row r="288" spans="1:7" hidden="1" x14ac:dyDescent="0.35">
      <c r="A288" s="1">
        <v>44662</v>
      </c>
      <c r="B288" s="1">
        <v>44651</v>
      </c>
      <c r="D288" s="2">
        <v>-77.900000000000006</v>
      </c>
      <c r="E288" t="s">
        <v>32</v>
      </c>
      <c r="F288" t="s">
        <v>33</v>
      </c>
      <c r="G288" t="s">
        <v>16</v>
      </c>
    </row>
    <row r="289" spans="1:7" hidden="1" x14ac:dyDescent="0.35">
      <c r="A289" s="1">
        <v>44656</v>
      </c>
      <c r="B289" s="1">
        <v>44651</v>
      </c>
      <c r="C289" s="2">
        <v>3.95</v>
      </c>
      <c r="E289" t="s">
        <v>17</v>
      </c>
      <c r="F289" t="s">
        <v>281</v>
      </c>
      <c r="G289" t="s">
        <v>16</v>
      </c>
    </row>
    <row r="290" spans="1:7" hidden="1" x14ac:dyDescent="0.35">
      <c r="A290" s="1">
        <v>44656</v>
      </c>
      <c r="B290" s="1">
        <v>44651</v>
      </c>
      <c r="D290" s="2">
        <v>-3.95</v>
      </c>
      <c r="E290" t="s">
        <v>19</v>
      </c>
      <c r="F290" t="s">
        <v>282</v>
      </c>
      <c r="G290" t="s">
        <v>16</v>
      </c>
    </row>
    <row r="291" spans="1:7" hidden="1" x14ac:dyDescent="0.35">
      <c r="A291" s="1">
        <v>44655</v>
      </c>
      <c r="B291" s="1">
        <v>44651</v>
      </c>
      <c r="D291" s="2">
        <v>-21.78</v>
      </c>
      <c r="E291" t="s">
        <v>21</v>
      </c>
      <c r="F291" t="s">
        <v>283</v>
      </c>
      <c r="G291" t="s">
        <v>16</v>
      </c>
    </row>
    <row r="292" spans="1:7" hidden="1" x14ac:dyDescent="0.35">
      <c r="A292" s="1">
        <v>44652</v>
      </c>
      <c r="B292" s="1">
        <v>44652</v>
      </c>
      <c r="D292" s="2">
        <v>-500.6</v>
      </c>
      <c r="E292" t="s">
        <v>14</v>
      </c>
      <c r="F292" t="s">
        <v>284</v>
      </c>
      <c r="G292" t="s">
        <v>16</v>
      </c>
    </row>
    <row r="293" spans="1:7" hidden="1" x14ac:dyDescent="0.35">
      <c r="A293" s="1">
        <v>44642</v>
      </c>
      <c r="B293" s="1">
        <v>44642</v>
      </c>
      <c r="C293" s="2">
        <v>7426.65</v>
      </c>
      <c r="E293" t="s">
        <v>125</v>
      </c>
      <c r="F293" s="3" t="s">
        <v>285</v>
      </c>
      <c r="G293" t="s">
        <v>16</v>
      </c>
    </row>
    <row r="294" spans="1:7" hidden="1" x14ac:dyDescent="0.35">
      <c r="A294" s="1">
        <v>44642</v>
      </c>
      <c r="B294" s="1">
        <v>44642</v>
      </c>
      <c r="C294" s="2">
        <v>5707.45</v>
      </c>
      <c r="E294" t="s">
        <v>125</v>
      </c>
      <c r="F294" s="3" t="s">
        <v>286</v>
      </c>
      <c r="G294" t="s">
        <v>16</v>
      </c>
    </row>
    <row r="295" spans="1:7" x14ac:dyDescent="0.35">
      <c r="A295" s="1">
        <v>44642</v>
      </c>
      <c r="B295" s="1">
        <v>44642</v>
      </c>
      <c r="D295" s="2">
        <v>-7426.65</v>
      </c>
      <c r="E295" t="s">
        <v>14</v>
      </c>
      <c r="F295" s="10" t="s">
        <v>287</v>
      </c>
      <c r="G295" t="s">
        <v>16</v>
      </c>
    </row>
    <row r="296" spans="1:7" x14ac:dyDescent="0.35">
      <c r="A296" s="1">
        <v>44642</v>
      </c>
      <c r="B296" s="1">
        <v>44642</v>
      </c>
      <c r="D296" s="2">
        <v>-5707.45</v>
      </c>
      <c r="E296" t="s">
        <v>14</v>
      </c>
      <c r="F296" s="10" t="s">
        <v>288</v>
      </c>
      <c r="G296" t="s">
        <v>16</v>
      </c>
    </row>
    <row r="297" spans="1:7" hidden="1" x14ac:dyDescent="0.35">
      <c r="A297" s="1">
        <v>44630</v>
      </c>
      <c r="B297" s="1">
        <v>44630</v>
      </c>
      <c r="D297" s="2">
        <v>-300.95</v>
      </c>
      <c r="E297" t="s">
        <v>14</v>
      </c>
      <c r="F297" t="s">
        <v>289</v>
      </c>
      <c r="G297" t="s">
        <v>16</v>
      </c>
    </row>
    <row r="298" spans="1:7" hidden="1" x14ac:dyDescent="0.35">
      <c r="A298" s="1">
        <v>44627</v>
      </c>
      <c r="B298" s="1">
        <v>44620</v>
      </c>
      <c r="C298" s="2">
        <v>3.95</v>
      </c>
      <c r="E298" t="s">
        <v>17</v>
      </c>
      <c r="F298" t="s">
        <v>290</v>
      </c>
      <c r="G298" t="s">
        <v>16</v>
      </c>
    </row>
    <row r="299" spans="1:7" hidden="1" x14ac:dyDescent="0.35">
      <c r="A299" s="1">
        <v>44627</v>
      </c>
      <c r="B299" s="1">
        <v>44620</v>
      </c>
      <c r="D299" s="2">
        <v>-3.95</v>
      </c>
      <c r="E299" t="s">
        <v>19</v>
      </c>
      <c r="F299" t="s">
        <v>291</v>
      </c>
      <c r="G299" t="s">
        <v>16</v>
      </c>
    </row>
    <row r="300" spans="1:7" hidden="1" x14ac:dyDescent="0.35">
      <c r="A300" s="1">
        <v>44622</v>
      </c>
      <c r="B300" s="1">
        <v>44622</v>
      </c>
      <c r="D300" s="2">
        <v>-0.28999999999999998</v>
      </c>
      <c r="E300" t="s">
        <v>182</v>
      </c>
      <c r="F300" t="s">
        <v>182</v>
      </c>
      <c r="G300" t="s">
        <v>16</v>
      </c>
    </row>
    <row r="301" spans="1:7" hidden="1" x14ac:dyDescent="0.35">
      <c r="A301" s="1">
        <v>44622</v>
      </c>
      <c r="B301" s="1">
        <v>44620</v>
      </c>
      <c r="D301" s="2">
        <v>-22.77</v>
      </c>
      <c r="E301" t="s">
        <v>21</v>
      </c>
      <c r="F301" t="s">
        <v>292</v>
      </c>
      <c r="G301" t="s">
        <v>16</v>
      </c>
    </row>
    <row r="302" spans="1:7" hidden="1" x14ac:dyDescent="0.35">
      <c r="A302" s="1">
        <v>44621</v>
      </c>
      <c r="B302" s="1">
        <v>44621</v>
      </c>
      <c r="D302" s="2">
        <v>-500.6</v>
      </c>
      <c r="E302" t="s">
        <v>14</v>
      </c>
      <c r="F302" t="s">
        <v>293</v>
      </c>
      <c r="G302" t="s">
        <v>16</v>
      </c>
    </row>
    <row r="303" spans="1:7" x14ac:dyDescent="0.35">
      <c r="A303" s="1">
        <v>44602</v>
      </c>
      <c r="B303" s="1">
        <v>44602</v>
      </c>
      <c r="D303" s="2">
        <v>-7009</v>
      </c>
      <c r="E303" t="s">
        <v>14</v>
      </c>
      <c r="F303" s="10" t="s">
        <v>294</v>
      </c>
      <c r="G303" t="s">
        <v>16</v>
      </c>
    </row>
    <row r="304" spans="1:7" hidden="1" x14ac:dyDescent="0.35">
      <c r="A304" s="1">
        <v>44602</v>
      </c>
      <c r="B304" s="1">
        <v>44602</v>
      </c>
      <c r="D304" s="2">
        <v>-300.95</v>
      </c>
      <c r="E304" t="s">
        <v>14</v>
      </c>
      <c r="F304" t="s">
        <v>295</v>
      </c>
      <c r="G304" t="s">
        <v>16</v>
      </c>
    </row>
    <row r="305" spans="1:7" hidden="1" x14ac:dyDescent="0.35">
      <c r="A305" s="1">
        <v>44601</v>
      </c>
      <c r="B305" s="1">
        <v>44601</v>
      </c>
      <c r="C305" s="2">
        <v>5343.89</v>
      </c>
      <c r="E305" t="s">
        <v>125</v>
      </c>
      <c r="F305" s="3" t="s">
        <v>296</v>
      </c>
      <c r="G305" t="s">
        <v>16</v>
      </c>
    </row>
    <row r="306" spans="1:7" hidden="1" x14ac:dyDescent="0.35">
      <c r="A306" s="1">
        <v>44599</v>
      </c>
      <c r="B306" s="1">
        <v>44592</v>
      </c>
      <c r="C306" s="2">
        <v>3.95</v>
      </c>
      <c r="E306" t="s">
        <v>17</v>
      </c>
      <c r="F306" t="s">
        <v>297</v>
      </c>
      <c r="G306" t="s">
        <v>16</v>
      </c>
    </row>
    <row r="307" spans="1:7" hidden="1" x14ac:dyDescent="0.35">
      <c r="A307" s="1">
        <v>44599</v>
      </c>
      <c r="B307" s="1">
        <v>44592</v>
      </c>
      <c r="D307" s="2">
        <v>-3.95</v>
      </c>
      <c r="E307" t="s">
        <v>19</v>
      </c>
      <c r="F307" t="s">
        <v>298</v>
      </c>
      <c r="G307" t="s">
        <v>16</v>
      </c>
    </row>
    <row r="308" spans="1:7" x14ac:dyDescent="0.35">
      <c r="A308" s="1">
        <v>44595</v>
      </c>
      <c r="B308" s="1">
        <v>44595</v>
      </c>
      <c r="D308" s="2">
        <v>-10006</v>
      </c>
      <c r="E308" t="s">
        <v>14</v>
      </c>
      <c r="F308" s="10" t="s">
        <v>299</v>
      </c>
      <c r="G308" t="s">
        <v>16</v>
      </c>
    </row>
    <row r="309" spans="1:7" x14ac:dyDescent="0.35">
      <c r="A309" s="1">
        <v>44595</v>
      </c>
      <c r="B309" s="1">
        <v>44595</v>
      </c>
      <c r="D309" s="2">
        <v>-8009</v>
      </c>
      <c r="E309" t="s">
        <v>14</v>
      </c>
      <c r="F309" s="10" t="s">
        <v>300</v>
      </c>
      <c r="G309" t="s">
        <v>16</v>
      </c>
    </row>
    <row r="310" spans="1:7" hidden="1" x14ac:dyDescent="0.35">
      <c r="A310" s="1">
        <v>44594</v>
      </c>
      <c r="B310" s="1">
        <v>44592</v>
      </c>
      <c r="D310" s="2">
        <v>-22.41</v>
      </c>
      <c r="E310" t="s">
        <v>21</v>
      </c>
      <c r="F310" t="s">
        <v>301</v>
      </c>
      <c r="G310" t="s">
        <v>16</v>
      </c>
    </row>
    <row r="311" spans="1:7" hidden="1" x14ac:dyDescent="0.35">
      <c r="A311" s="1">
        <v>44593</v>
      </c>
      <c r="B311" s="1">
        <v>44593</v>
      </c>
      <c r="C311" s="2">
        <v>20000</v>
      </c>
      <c r="E311" t="s">
        <v>51</v>
      </c>
      <c r="F311" t="s">
        <v>302</v>
      </c>
      <c r="G311" t="s">
        <v>16</v>
      </c>
    </row>
    <row r="312" spans="1:7" hidden="1" x14ac:dyDescent="0.35">
      <c r="A312" s="1">
        <v>44593</v>
      </c>
      <c r="B312" s="1">
        <v>44593</v>
      </c>
      <c r="D312" s="2">
        <v>-500.6</v>
      </c>
      <c r="E312" t="s">
        <v>14</v>
      </c>
      <c r="F312" t="s">
        <v>303</v>
      </c>
      <c r="G312" t="s">
        <v>16</v>
      </c>
    </row>
    <row r="313" spans="1:7" hidden="1" x14ac:dyDescent="0.35">
      <c r="A313" s="1">
        <v>44589</v>
      </c>
      <c r="B313" s="1">
        <v>44589</v>
      </c>
      <c r="C313" s="2">
        <v>58.07</v>
      </c>
      <c r="E313" t="s">
        <v>155</v>
      </c>
      <c r="F313" t="s">
        <v>156</v>
      </c>
      <c r="G313" t="s">
        <v>16</v>
      </c>
    </row>
    <row r="314" spans="1:7" hidden="1" x14ac:dyDescent="0.35">
      <c r="A314" s="1">
        <v>44571</v>
      </c>
      <c r="B314" s="1">
        <v>44571</v>
      </c>
      <c r="D314" s="2">
        <v>-300.95</v>
      </c>
      <c r="E314" t="s">
        <v>14</v>
      </c>
      <c r="F314" t="s">
        <v>304</v>
      </c>
      <c r="G314" t="s">
        <v>16</v>
      </c>
    </row>
    <row r="315" spans="1:7" hidden="1" x14ac:dyDescent="0.35">
      <c r="A315" s="1">
        <v>44568</v>
      </c>
      <c r="B315" s="1">
        <v>44561</v>
      </c>
      <c r="D315" s="2">
        <v>-75.400000000000006</v>
      </c>
      <c r="E315" t="s">
        <v>32</v>
      </c>
      <c r="F315" t="s">
        <v>33</v>
      </c>
      <c r="G315" t="s">
        <v>16</v>
      </c>
    </row>
    <row r="316" spans="1:7" hidden="1" x14ac:dyDescent="0.35">
      <c r="A316" s="1">
        <v>44566</v>
      </c>
      <c r="B316" s="1">
        <v>44561</v>
      </c>
      <c r="C316" s="2">
        <v>3.95</v>
      </c>
      <c r="E316" t="s">
        <v>17</v>
      </c>
      <c r="F316" t="s">
        <v>305</v>
      </c>
      <c r="G316" t="s">
        <v>16</v>
      </c>
    </row>
    <row r="317" spans="1:7" hidden="1" x14ac:dyDescent="0.35">
      <c r="A317" s="1">
        <v>44566</v>
      </c>
      <c r="B317" s="1">
        <v>44561</v>
      </c>
      <c r="D317" s="2">
        <v>-3.95</v>
      </c>
      <c r="E317" t="s">
        <v>19</v>
      </c>
      <c r="F317" t="s">
        <v>306</v>
      </c>
      <c r="G317" t="s">
        <v>16</v>
      </c>
    </row>
    <row r="318" spans="1:7" hidden="1" x14ac:dyDescent="0.35">
      <c r="A318" s="1">
        <v>44565</v>
      </c>
      <c r="B318" s="1">
        <v>44561</v>
      </c>
      <c r="D318" s="2">
        <v>-23.61</v>
      </c>
      <c r="E318" t="s">
        <v>21</v>
      </c>
      <c r="F318" t="s">
        <v>307</v>
      </c>
      <c r="G318" t="s">
        <v>16</v>
      </c>
    </row>
    <row r="319" spans="1:7" hidden="1" x14ac:dyDescent="0.35">
      <c r="A319" s="1">
        <v>44564</v>
      </c>
      <c r="B319" s="1">
        <v>44564</v>
      </c>
      <c r="D319" s="2">
        <v>-500.6</v>
      </c>
      <c r="E319" t="s">
        <v>14</v>
      </c>
      <c r="F319" t="s">
        <v>308</v>
      </c>
      <c r="G319" t="s">
        <v>16</v>
      </c>
    </row>
    <row r="320" spans="1:7" hidden="1" x14ac:dyDescent="0.35">
      <c r="A320" s="1">
        <v>44540</v>
      </c>
      <c r="B320" s="1">
        <v>44540</v>
      </c>
      <c r="D320" s="2">
        <v>-300.95</v>
      </c>
      <c r="E320" t="s">
        <v>14</v>
      </c>
      <c r="F320" t="s">
        <v>309</v>
      </c>
      <c r="G320" t="s">
        <v>16</v>
      </c>
    </row>
    <row r="321" spans="1:7" hidden="1" x14ac:dyDescent="0.35">
      <c r="A321" s="1">
        <v>44536</v>
      </c>
      <c r="B321" s="1">
        <v>44530</v>
      </c>
      <c r="C321" s="2">
        <v>3.95</v>
      </c>
      <c r="E321" t="s">
        <v>17</v>
      </c>
      <c r="F321" t="s">
        <v>310</v>
      </c>
      <c r="G321" t="s">
        <v>16</v>
      </c>
    </row>
    <row r="322" spans="1:7" hidden="1" x14ac:dyDescent="0.35">
      <c r="A322" s="1">
        <v>44536</v>
      </c>
      <c r="B322" s="1">
        <v>44530</v>
      </c>
      <c r="D322" s="2">
        <v>-3.95</v>
      </c>
      <c r="E322" t="s">
        <v>19</v>
      </c>
      <c r="F322" t="s">
        <v>311</v>
      </c>
      <c r="G322" t="s">
        <v>16</v>
      </c>
    </row>
    <row r="323" spans="1:7" hidden="1" x14ac:dyDescent="0.35">
      <c r="A323" s="1">
        <v>44532</v>
      </c>
      <c r="B323" s="1">
        <v>44530</v>
      </c>
      <c r="D323" s="2">
        <v>-24.41</v>
      </c>
      <c r="E323" t="s">
        <v>21</v>
      </c>
      <c r="F323" t="s">
        <v>312</v>
      </c>
      <c r="G323" t="s">
        <v>16</v>
      </c>
    </row>
    <row r="324" spans="1:7" hidden="1" x14ac:dyDescent="0.35">
      <c r="A324" s="1">
        <v>44531</v>
      </c>
      <c r="B324" s="1">
        <v>44531</v>
      </c>
      <c r="D324" s="2">
        <v>-500.6</v>
      </c>
      <c r="E324" t="s">
        <v>14</v>
      </c>
      <c r="F324" t="s">
        <v>313</v>
      </c>
      <c r="G324" t="s">
        <v>16</v>
      </c>
    </row>
    <row r="325" spans="1:7" hidden="1" x14ac:dyDescent="0.35">
      <c r="A325" s="1">
        <v>44523</v>
      </c>
      <c r="B325" s="1">
        <v>44523</v>
      </c>
      <c r="C325" s="2">
        <v>3000</v>
      </c>
      <c r="E325" t="s">
        <v>51</v>
      </c>
      <c r="F325" t="s">
        <v>314</v>
      </c>
      <c r="G325" t="s">
        <v>16</v>
      </c>
    </row>
    <row r="326" spans="1:7" hidden="1" x14ac:dyDescent="0.35">
      <c r="A326" s="1">
        <v>44510</v>
      </c>
      <c r="B326" s="1">
        <v>44510</v>
      </c>
      <c r="D326" s="2">
        <v>-300.95</v>
      </c>
      <c r="E326" t="s">
        <v>14</v>
      </c>
      <c r="F326" t="s">
        <v>315</v>
      </c>
      <c r="G326" t="s">
        <v>16</v>
      </c>
    </row>
    <row r="327" spans="1:7" hidden="1" x14ac:dyDescent="0.35">
      <c r="A327" s="1">
        <v>44505</v>
      </c>
      <c r="B327" s="1">
        <v>44500</v>
      </c>
      <c r="C327" s="2">
        <v>3.95</v>
      </c>
      <c r="E327" t="s">
        <v>17</v>
      </c>
      <c r="F327" t="s">
        <v>316</v>
      </c>
      <c r="G327" t="s">
        <v>16</v>
      </c>
    </row>
    <row r="328" spans="1:7" hidden="1" x14ac:dyDescent="0.35">
      <c r="A328" s="1">
        <v>44505</v>
      </c>
      <c r="B328" s="1">
        <v>44500</v>
      </c>
      <c r="D328" s="2">
        <v>-3.95</v>
      </c>
      <c r="E328" t="s">
        <v>19</v>
      </c>
      <c r="F328" t="s">
        <v>317</v>
      </c>
      <c r="G328" t="s">
        <v>16</v>
      </c>
    </row>
    <row r="329" spans="1:7" hidden="1" x14ac:dyDescent="0.35">
      <c r="A329" s="1">
        <v>44503</v>
      </c>
      <c r="B329" s="1">
        <v>44500</v>
      </c>
      <c r="D329" s="2">
        <v>-23.37</v>
      </c>
      <c r="E329" t="s">
        <v>21</v>
      </c>
      <c r="F329" t="s">
        <v>318</v>
      </c>
      <c r="G329" t="s">
        <v>16</v>
      </c>
    </row>
    <row r="330" spans="1:7" hidden="1" x14ac:dyDescent="0.35">
      <c r="A330" s="1">
        <v>44502</v>
      </c>
      <c r="B330" s="1">
        <v>44502</v>
      </c>
      <c r="D330" s="2">
        <v>-500.6</v>
      </c>
      <c r="E330" t="s">
        <v>14</v>
      </c>
      <c r="F330" t="s">
        <v>319</v>
      </c>
      <c r="G330" t="s">
        <v>16</v>
      </c>
    </row>
    <row r="331" spans="1:7" hidden="1" x14ac:dyDescent="0.35">
      <c r="A331" s="1">
        <v>44480</v>
      </c>
      <c r="B331" s="1">
        <v>44480</v>
      </c>
      <c r="D331" s="2">
        <v>-300.95</v>
      </c>
      <c r="E331" t="s">
        <v>14</v>
      </c>
      <c r="F331" t="s">
        <v>320</v>
      </c>
      <c r="G331" t="s">
        <v>16</v>
      </c>
    </row>
    <row r="332" spans="1:7" hidden="1" x14ac:dyDescent="0.35">
      <c r="A332" s="1">
        <v>44477</v>
      </c>
      <c r="B332" s="1">
        <v>44469</v>
      </c>
      <c r="D332" s="2">
        <v>-72</v>
      </c>
      <c r="E332" t="s">
        <v>32</v>
      </c>
      <c r="F332" t="s">
        <v>33</v>
      </c>
      <c r="G332" t="s">
        <v>16</v>
      </c>
    </row>
    <row r="333" spans="1:7" hidden="1" x14ac:dyDescent="0.35">
      <c r="A333" s="1">
        <v>44474</v>
      </c>
      <c r="B333" s="1">
        <v>44469</v>
      </c>
      <c r="C333" s="2">
        <v>3.95</v>
      </c>
      <c r="E333" t="s">
        <v>17</v>
      </c>
      <c r="F333" t="s">
        <v>321</v>
      </c>
      <c r="G333" t="s">
        <v>16</v>
      </c>
    </row>
    <row r="334" spans="1:7" hidden="1" x14ac:dyDescent="0.35">
      <c r="A334" s="1">
        <v>44474</v>
      </c>
      <c r="B334" s="1">
        <v>44469</v>
      </c>
      <c r="D334" s="2">
        <v>-3.95</v>
      </c>
      <c r="E334" t="s">
        <v>19</v>
      </c>
      <c r="F334" t="s">
        <v>322</v>
      </c>
      <c r="G334" t="s">
        <v>16</v>
      </c>
    </row>
    <row r="335" spans="1:7" hidden="1" x14ac:dyDescent="0.35">
      <c r="A335" s="1">
        <v>44473</v>
      </c>
      <c r="B335" s="1">
        <v>44469</v>
      </c>
      <c r="D335" s="2">
        <v>-23.49</v>
      </c>
      <c r="E335" t="s">
        <v>21</v>
      </c>
      <c r="F335" t="s">
        <v>323</v>
      </c>
      <c r="G335" t="s">
        <v>16</v>
      </c>
    </row>
    <row r="336" spans="1:7" hidden="1" x14ac:dyDescent="0.35">
      <c r="A336" s="1">
        <v>44470</v>
      </c>
      <c r="B336" s="1">
        <v>44470</v>
      </c>
      <c r="D336" s="2">
        <v>-500.6</v>
      </c>
      <c r="E336" t="s">
        <v>14</v>
      </c>
      <c r="F336" t="s">
        <v>324</v>
      </c>
      <c r="G336" t="s">
        <v>16</v>
      </c>
    </row>
    <row r="337" spans="1:7" hidden="1" x14ac:dyDescent="0.35">
      <c r="A337" s="1">
        <v>44467</v>
      </c>
      <c r="B337" s="1">
        <v>44467</v>
      </c>
      <c r="C337" s="2">
        <v>2400</v>
      </c>
      <c r="E337" t="s">
        <v>51</v>
      </c>
      <c r="F337" t="s">
        <v>325</v>
      </c>
      <c r="G337" t="s">
        <v>16</v>
      </c>
    </row>
    <row r="338" spans="1:7" hidden="1" x14ac:dyDescent="0.35">
      <c r="A338" s="1">
        <v>44449</v>
      </c>
      <c r="B338" s="1">
        <v>44449</v>
      </c>
      <c r="D338" s="2">
        <v>-300.95</v>
      </c>
      <c r="E338" t="s">
        <v>14</v>
      </c>
      <c r="F338" t="s">
        <v>326</v>
      </c>
      <c r="G338" t="s">
        <v>16</v>
      </c>
    </row>
    <row r="339" spans="1:7" hidden="1" x14ac:dyDescent="0.35">
      <c r="A339" s="1">
        <v>44445</v>
      </c>
      <c r="B339" s="1">
        <v>44439</v>
      </c>
      <c r="C339" s="2">
        <v>3.95</v>
      </c>
      <c r="E339" t="s">
        <v>17</v>
      </c>
      <c r="F339" t="s">
        <v>327</v>
      </c>
      <c r="G339" t="s">
        <v>16</v>
      </c>
    </row>
    <row r="340" spans="1:7" hidden="1" x14ac:dyDescent="0.35">
      <c r="A340" s="1">
        <v>44445</v>
      </c>
      <c r="B340" s="1">
        <v>44439</v>
      </c>
      <c r="D340" s="2">
        <v>-3.95</v>
      </c>
      <c r="E340" t="s">
        <v>19</v>
      </c>
      <c r="F340" t="s">
        <v>328</v>
      </c>
      <c r="G340" t="s">
        <v>16</v>
      </c>
    </row>
    <row r="341" spans="1:7" hidden="1" x14ac:dyDescent="0.35">
      <c r="A341" s="1">
        <v>44441</v>
      </c>
      <c r="B341" s="1">
        <v>44439</v>
      </c>
      <c r="D341" s="2">
        <v>-23.52</v>
      </c>
      <c r="E341" t="s">
        <v>21</v>
      </c>
      <c r="F341" t="s">
        <v>329</v>
      </c>
      <c r="G341" t="s">
        <v>16</v>
      </c>
    </row>
    <row r="342" spans="1:7" hidden="1" x14ac:dyDescent="0.35">
      <c r="A342" s="1">
        <v>44440</v>
      </c>
      <c r="B342" s="1">
        <v>44440</v>
      </c>
      <c r="D342" s="2">
        <v>-500.6</v>
      </c>
      <c r="E342" t="s">
        <v>14</v>
      </c>
      <c r="F342" t="s">
        <v>330</v>
      </c>
      <c r="G342" t="s">
        <v>16</v>
      </c>
    </row>
    <row r="343" spans="1:7" hidden="1" x14ac:dyDescent="0.35">
      <c r="A343" s="1">
        <v>44418</v>
      </c>
      <c r="B343" s="1">
        <v>44418</v>
      </c>
      <c r="D343" s="2">
        <v>-300.95</v>
      </c>
      <c r="E343" t="s">
        <v>14</v>
      </c>
      <c r="F343" t="s">
        <v>331</v>
      </c>
      <c r="G343" t="s">
        <v>16</v>
      </c>
    </row>
    <row r="344" spans="1:7" hidden="1" x14ac:dyDescent="0.35">
      <c r="A344" s="1">
        <v>44413</v>
      </c>
      <c r="B344" s="1">
        <v>44408</v>
      </c>
      <c r="C344" s="2">
        <v>3.95</v>
      </c>
      <c r="E344" t="s">
        <v>17</v>
      </c>
      <c r="F344" t="s">
        <v>332</v>
      </c>
      <c r="G344" t="s">
        <v>16</v>
      </c>
    </row>
    <row r="345" spans="1:7" hidden="1" x14ac:dyDescent="0.35">
      <c r="A345" s="1">
        <v>44413</v>
      </c>
      <c r="B345" s="1">
        <v>44408</v>
      </c>
      <c r="D345" s="2">
        <v>-3.95</v>
      </c>
      <c r="E345" t="s">
        <v>19</v>
      </c>
      <c r="F345" t="s">
        <v>333</v>
      </c>
      <c r="G345" t="s">
        <v>16</v>
      </c>
    </row>
    <row r="346" spans="1:7" hidden="1" x14ac:dyDescent="0.35">
      <c r="A346" s="1">
        <v>44411</v>
      </c>
      <c r="B346" s="1">
        <v>44411</v>
      </c>
      <c r="C346" s="2">
        <v>65.14</v>
      </c>
      <c r="E346" t="s">
        <v>155</v>
      </c>
      <c r="F346" t="s">
        <v>156</v>
      </c>
      <c r="G346" t="s">
        <v>16</v>
      </c>
    </row>
    <row r="347" spans="1:7" hidden="1" x14ac:dyDescent="0.35">
      <c r="A347" s="1">
        <v>44411</v>
      </c>
      <c r="B347" s="1">
        <v>44410</v>
      </c>
      <c r="D347" s="2">
        <v>-120</v>
      </c>
      <c r="E347" t="s">
        <v>334</v>
      </c>
      <c r="F347" t="s">
        <v>335</v>
      </c>
      <c r="G347" t="s">
        <v>16</v>
      </c>
    </row>
    <row r="348" spans="1:7" hidden="1" x14ac:dyDescent="0.35">
      <c r="A348" s="1">
        <v>44411</v>
      </c>
      <c r="B348" s="1">
        <v>44410</v>
      </c>
      <c r="D348" s="2">
        <v>-120</v>
      </c>
      <c r="E348" t="s">
        <v>334</v>
      </c>
      <c r="F348" t="s">
        <v>336</v>
      </c>
      <c r="G348" t="s">
        <v>16</v>
      </c>
    </row>
    <row r="349" spans="1:7" hidden="1" x14ac:dyDescent="0.35">
      <c r="A349" s="1">
        <v>44411</v>
      </c>
      <c r="B349" s="1">
        <v>44408</v>
      </c>
      <c r="D349" s="2">
        <v>-23.31</v>
      </c>
      <c r="E349" t="s">
        <v>21</v>
      </c>
      <c r="F349" t="s">
        <v>337</v>
      </c>
      <c r="G349" t="s">
        <v>16</v>
      </c>
    </row>
    <row r="350" spans="1:7" hidden="1" x14ac:dyDescent="0.35">
      <c r="A350" s="1">
        <v>44410</v>
      </c>
      <c r="B350" s="1">
        <v>44410</v>
      </c>
      <c r="D350" s="2">
        <v>-500.6</v>
      </c>
      <c r="E350" t="s">
        <v>14</v>
      </c>
      <c r="F350" t="s">
        <v>338</v>
      </c>
      <c r="G350" t="s">
        <v>16</v>
      </c>
    </row>
    <row r="351" spans="1:7" hidden="1" x14ac:dyDescent="0.35">
      <c r="A351" s="1">
        <v>44389</v>
      </c>
      <c r="B351" s="1">
        <v>44389</v>
      </c>
      <c r="D351" s="2">
        <v>-300.95</v>
      </c>
      <c r="E351" t="s">
        <v>14</v>
      </c>
      <c r="F351" t="s">
        <v>339</v>
      </c>
      <c r="G351" t="s">
        <v>16</v>
      </c>
    </row>
    <row r="352" spans="1:7" hidden="1" x14ac:dyDescent="0.35">
      <c r="A352" s="1">
        <v>44384</v>
      </c>
      <c r="B352" s="1">
        <v>44377</v>
      </c>
      <c r="D352" s="2">
        <v>-70.900000000000006</v>
      </c>
      <c r="E352" t="s">
        <v>32</v>
      </c>
      <c r="F352" t="s">
        <v>33</v>
      </c>
      <c r="G352" t="s">
        <v>16</v>
      </c>
    </row>
    <row r="353" spans="1:7" hidden="1" x14ac:dyDescent="0.35">
      <c r="A353" s="1">
        <v>44382</v>
      </c>
      <c r="B353" s="1">
        <v>44377</v>
      </c>
      <c r="C353" s="2">
        <v>3.95</v>
      </c>
      <c r="E353" t="s">
        <v>17</v>
      </c>
      <c r="F353" t="s">
        <v>340</v>
      </c>
      <c r="G353" t="s">
        <v>16</v>
      </c>
    </row>
    <row r="354" spans="1:7" hidden="1" x14ac:dyDescent="0.35">
      <c r="A354" s="1">
        <v>44382</v>
      </c>
      <c r="B354" s="1">
        <v>44377</v>
      </c>
      <c r="D354" s="2">
        <v>-3.95</v>
      </c>
      <c r="E354" t="s">
        <v>19</v>
      </c>
      <c r="F354" t="s">
        <v>341</v>
      </c>
      <c r="G354" t="s">
        <v>16</v>
      </c>
    </row>
    <row r="355" spans="1:7" hidden="1" x14ac:dyDescent="0.35">
      <c r="A355" s="1">
        <v>44379</v>
      </c>
      <c r="B355" s="1">
        <v>44377</v>
      </c>
      <c r="D355" s="2">
        <v>-22.6</v>
      </c>
      <c r="E355" t="s">
        <v>21</v>
      </c>
      <c r="F355" t="s">
        <v>342</v>
      </c>
      <c r="G355" t="s">
        <v>16</v>
      </c>
    </row>
    <row r="356" spans="1:7" hidden="1" x14ac:dyDescent="0.35">
      <c r="A356" s="1">
        <v>44378</v>
      </c>
      <c r="B356" s="1">
        <v>44378</v>
      </c>
      <c r="D356" s="2">
        <v>-500.6</v>
      </c>
      <c r="E356" t="s">
        <v>14</v>
      </c>
      <c r="F356" t="s">
        <v>343</v>
      </c>
      <c r="G356" t="s">
        <v>16</v>
      </c>
    </row>
    <row r="357" spans="1:7" hidden="1" x14ac:dyDescent="0.35">
      <c r="A357" s="1">
        <v>44365</v>
      </c>
      <c r="B357" s="1">
        <v>44365</v>
      </c>
      <c r="C357" s="2">
        <v>3000</v>
      </c>
      <c r="E357" t="s">
        <v>51</v>
      </c>
      <c r="F357" t="s">
        <v>344</v>
      </c>
      <c r="G357" t="s">
        <v>16</v>
      </c>
    </row>
    <row r="358" spans="1:7" hidden="1" x14ac:dyDescent="0.35">
      <c r="A358" s="1">
        <v>44354</v>
      </c>
      <c r="B358" s="1">
        <v>44347</v>
      </c>
      <c r="C358" s="2">
        <v>3.95</v>
      </c>
      <c r="E358" t="s">
        <v>17</v>
      </c>
      <c r="F358" t="s">
        <v>345</v>
      </c>
      <c r="G358" t="s">
        <v>16</v>
      </c>
    </row>
    <row r="359" spans="1:7" hidden="1" x14ac:dyDescent="0.35">
      <c r="A359" s="1">
        <v>44354</v>
      </c>
      <c r="B359" s="1">
        <v>44347</v>
      </c>
      <c r="D359" s="2">
        <v>-3.95</v>
      </c>
      <c r="E359" t="s">
        <v>19</v>
      </c>
      <c r="F359" t="s">
        <v>346</v>
      </c>
      <c r="G359" t="s">
        <v>16</v>
      </c>
    </row>
    <row r="360" spans="1:7" hidden="1" x14ac:dyDescent="0.35">
      <c r="A360" s="1">
        <v>44354</v>
      </c>
      <c r="B360" s="1">
        <v>44347</v>
      </c>
      <c r="D360" s="2">
        <v>-21.85</v>
      </c>
      <c r="E360" t="s">
        <v>21</v>
      </c>
      <c r="F360" t="s">
        <v>347</v>
      </c>
      <c r="G360" t="s">
        <v>16</v>
      </c>
    </row>
    <row r="361" spans="1:7" hidden="1" x14ac:dyDescent="0.35">
      <c r="A361" s="1">
        <v>44321</v>
      </c>
      <c r="B361" s="1">
        <v>44316</v>
      </c>
      <c r="C361" s="2">
        <v>3.95</v>
      </c>
      <c r="E361" t="s">
        <v>17</v>
      </c>
      <c r="F361" t="s">
        <v>348</v>
      </c>
      <c r="G361" t="s">
        <v>16</v>
      </c>
    </row>
    <row r="362" spans="1:7" hidden="1" x14ac:dyDescent="0.35">
      <c r="A362" s="1">
        <v>44321</v>
      </c>
      <c r="B362" s="1">
        <v>44316</v>
      </c>
      <c r="D362" s="2">
        <v>-3.95</v>
      </c>
      <c r="E362" t="s">
        <v>19</v>
      </c>
      <c r="F362" t="s">
        <v>349</v>
      </c>
      <c r="G362" t="s">
        <v>16</v>
      </c>
    </row>
    <row r="363" spans="1:7" hidden="1" x14ac:dyDescent="0.35">
      <c r="A363" s="1">
        <v>44321</v>
      </c>
      <c r="B363" s="1">
        <v>44316</v>
      </c>
      <c r="D363" s="2">
        <v>-22.39</v>
      </c>
      <c r="E363" t="s">
        <v>21</v>
      </c>
      <c r="F363" t="s">
        <v>350</v>
      </c>
      <c r="G363" t="s">
        <v>16</v>
      </c>
    </row>
    <row r="364" spans="1:7" hidden="1" x14ac:dyDescent="0.35">
      <c r="A364" s="1">
        <v>44293</v>
      </c>
      <c r="B364" s="1">
        <v>44286</v>
      </c>
      <c r="D364" s="2">
        <v>-66.7</v>
      </c>
      <c r="E364" t="s">
        <v>32</v>
      </c>
      <c r="F364" t="s">
        <v>33</v>
      </c>
      <c r="G364" t="s">
        <v>16</v>
      </c>
    </row>
    <row r="365" spans="1:7" hidden="1" x14ac:dyDescent="0.35">
      <c r="A365" s="1">
        <v>44292</v>
      </c>
      <c r="B365" s="1">
        <v>44286</v>
      </c>
      <c r="C365" s="2">
        <v>3.95</v>
      </c>
      <c r="E365" t="s">
        <v>17</v>
      </c>
      <c r="F365" t="s">
        <v>351</v>
      </c>
      <c r="G365" t="s">
        <v>16</v>
      </c>
    </row>
    <row r="366" spans="1:7" hidden="1" x14ac:dyDescent="0.35">
      <c r="A366" s="1">
        <v>44292</v>
      </c>
      <c r="B366" s="1">
        <v>44286</v>
      </c>
      <c r="D366" s="2">
        <v>-3.95</v>
      </c>
      <c r="E366" t="s">
        <v>19</v>
      </c>
      <c r="F366" t="s">
        <v>352</v>
      </c>
      <c r="G366" t="s">
        <v>16</v>
      </c>
    </row>
    <row r="367" spans="1:7" hidden="1" x14ac:dyDescent="0.35">
      <c r="A367" s="1">
        <v>44288</v>
      </c>
      <c r="B367" s="1">
        <v>44286</v>
      </c>
      <c r="D367" s="2">
        <v>-21.72</v>
      </c>
      <c r="E367" t="s">
        <v>21</v>
      </c>
      <c r="F367" t="s">
        <v>353</v>
      </c>
      <c r="G367" t="s">
        <v>16</v>
      </c>
    </row>
    <row r="368" spans="1:7" hidden="1" x14ac:dyDescent="0.35">
      <c r="A368" s="1">
        <v>44260</v>
      </c>
      <c r="B368" s="1">
        <v>44255</v>
      </c>
      <c r="C368" s="2">
        <v>3.95</v>
      </c>
      <c r="E368" t="s">
        <v>17</v>
      </c>
      <c r="F368" t="s">
        <v>354</v>
      </c>
      <c r="G368" t="s">
        <v>16</v>
      </c>
    </row>
    <row r="369" spans="1:7" hidden="1" x14ac:dyDescent="0.35">
      <c r="A369" s="1">
        <v>44260</v>
      </c>
      <c r="B369" s="1">
        <v>44255</v>
      </c>
      <c r="D369" s="2">
        <v>-3.95</v>
      </c>
      <c r="E369" t="s">
        <v>19</v>
      </c>
      <c r="F369" t="s">
        <v>355</v>
      </c>
      <c r="G369" t="s">
        <v>16</v>
      </c>
    </row>
    <row r="370" spans="1:7" hidden="1" x14ac:dyDescent="0.35">
      <c r="A370" s="1">
        <v>44257</v>
      </c>
      <c r="B370" s="1">
        <v>44255</v>
      </c>
      <c r="D370" s="2">
        <v>-22.62</v>
      </c>
      <c r="E370" t="s">
        <v>21</v>
      </c>
      <c r="F370" t="s">
        <v>356</v>
      </c>
      <c r="G370" t="s">
        <v>16</v>
      </c>
    </row>
    <row r="371" spans="1:7" hidden="1" x14ac:dyDescent="0.35">
      <c r="A371" s="1">
        <v>44232</v>
      </c>
      <c r="B371" s="1">
        <v>44227</v>
      </c>
      <c r="C371" s="2">
        <v>3.95</v>
      </c>
      <c r="E371" t="s">
        <v>17</v>
      </c>
      <c r="F371" t="s">
        <v>357</v>
      </c>
      <c r="G371" t="s">
        <v>16</v>
      </c>
    </row>
    <row r="372" spans="1:7" hidden="1" x14ac:dyDescent="0.35">
      <c r="A372" s="1">
        <v>44232</v>
      </c>
      <c r="B372" s="1">
        <v>44227</v>
      </c>
      <c r="D372" s="2">
        <v>-3.95</v>
      </c>
      <c r="E372" t="s">
        <v>19</v>
      </c>
      <c r="F372" t="s">
        <v>358</v>
      </c>
      <c r="G372" t="s">
        <v>16</v>
      </c>
    </row>
    <row r="373" spans="1:7" hidden="1" x14ac:dyDescent="0.35">
      <c r="A373" s="1">
        <v>44229</v>
      </c>
      <c r="B373" s="1">
        <v>44227</v>
      </c>
      <c r="D373" s="2">
        <v>-21.95</v>
      </c>
      <c r="E373" t="s">
        <v>21</v>
      </c>
      <c r="F373" t="s">
        <v>359</v>
      </c>
      <c r="G373" t="s">
        <v>16</v>
      </c>
    </row>
    <row r="374" spans="1:7" hidden="1" x14ac:dyDescent="0.35">
      <c r="A374" s="1">
        <v>44223</v>
      </c>
      <c r="B374" s="1">
        <v>44223</v>
      </c>
      <c r="C374" s="2">
        <v>51.47</v>
      </c>
      <c r="E374" t="s">
        <v>155</v>
      </c>
      <c r="F374" t="s">
        <v>156</v>
      </c>
      <c r="G374" t="s">
        <v>16</v>
      </c>
    </row>
    <row r="375" spans="1:7" hidden="1" x14ac:dyDescent="0.35">
      <c r="A375" s="1">
        <v>44202</v>
      </c>
      <c r="B375" s="1">
        <v>44196</v>
      </c>
      <c r="D375" s="2">
        <v>-66.099999999999994</v>
      </c>
      <c r="E375" t="s">
        <v>32</v>
      </c>
      <c r="F375" t="s">
        <v>33</v>
      </c>
      <c r="G375" t="s">
        <v>16</v>
      </c>
    </row>
    <row r="376" spans="1:7" hidden="1" x14ac:dyDescent="0.35">
      <c r="A376" s="1">
        <v>44201</v>
      </c>
      <c r="B376" s="1">
        <v>44196</v>
      </c>
      <c r="C376" s="2">
        <v>3.95</v>
      </c>
      <c r="E376" t="s">
        <v>17</v>
      </c>
      <c r="F376" t="s">
        <v>360</v>
      </c>
      <c r="G376" t="s">
        <v>16</v>
      </c>
    </row>
    <row r="377" spans="1:7" hidden="1" x14ac:dyDescent="0.35">
      <c r="A377" s="1">
        <v>44201</v>
      </c>
      <c r="B377" s="1">
        <v>44196</v>
      </c>
      <c r="D377" s="2">
        <v>-3.95</v>
      </c>
      <c r="E377" t="s">
        <v>19</v>
      </c>
      <c r="F377" t="s">
        <v>361</v>
      </c>
      <c r="G377" t="s">
        <v>16</v>
      </c>
    </row>
    <row r="378" spans="1:7" hidden="1" x14ac:dyDescent="0.35">
      <c r="A378" s="1">
        <v>44201</v>
      </c>
      <c r="B378" s="1">
        <v>44196</v>
      </c>
      <c r="D378" s="2">
        <v>-19.739999999999998</v>
      </c>
      <c r="E378" t="s">
        <v>21</v>
      </c>
      <c r="F378" t="s">
        <v>362</v>
      </c>
      <c r="G378" t="s">
        <v>16</v>
      </c>
    </row>
    <row r="379" spans="1:7" hidden="1" x14ac:dyDescent="0.35">
      <c r="A379" s="1">
        <v>44172</v>
      </c>
      <c r="B379" s="1">
        <v>44165</v>
      </c>
      <c r="C379" s="2">
        <v>3.95</v>
      </c>
      <c r="E379" t="s">
        <v>17</v>
      </c>
      <c r="F379" t="s">
        <v>363</v>
      </c>
      <c r="G379" t="s">
        <v>16</v>
      </c>
    </row>
    <row r="380" spans="1:7" hidden="1" x14ac:dyDescent="0.35">
      <c r="A380" s="1">
        <v>44172</v>
      </c>
      <c r="B380" s="1">
        <v>44165</v>
      </c>
      <c r="D380" s="2">
        <v>-3.95</v>
      </c>
      <c r="E380" t="s">
        <v>19</v>
      </c>
      <c r="F380" t="s">
        <v>364</v>
      </c>
      <c r="G380" t="s">
        <v>16</v>
      </c>
    </row>
    <row r="381" spans="1:7" hidden="1" x14ac:dyDescent="0.35">
      <c r="A381" s="1">
        <v>44167</v>
      </c>
      <c r="B381" s="1">
        <v>44165</v>
      </c>
      <c r="D381" s="2">
        <v>-19.25</v>
      </c>
      <c r="E381" t="s">
        <v>21</v>
      </c>
      <c r="F381" t="s">
        <v>365</v>
      </c>
      <c r="G381" t="s">
        <v>16</v>
      </c>
    </row>
    <row r="382" spans="1:7" hidden="1" x14ac:dyDescent="0.35">
      <c r="A382" s="1">
        <v>44140</v>
      </c>
      <c r="B382" s="1">
        <v>44135</v>
      </c>
      <c r="C382" s="2">
        <v>3.95</v>
      </c>
      <c r="E382" t="s">
        <v>17</v>
      </c>
      <c r="F382" t="s">
        <v>366</v>
      </c>
      <c r="G382" t="s">
        <v>16</v>
      </c>
    </row>
    <row r="383" spans="1:7" hidden="1" x14ac:dyDescent="0.35">
      <c r="A383" s="1">
        <v>44140</v>
      </c>
      <c r="B383" s="1">
        <v>44135</v>
      </c>
      <c r="D383" s="2">
        <v>-3.95</v>
      </c>
      <c r="E383" t="s">
        <v>19</v>
      </c>
      <c r="F383" t="s">
        <v>367</v>
      </c>
      <c r="G383" t="s">
        <v>16</v>
      </c>
    </row>
    <row r="384" spans="1:7" hidden="1" x14ac:dyDescent="0.35">
      <c r="A384" s="1">
        <v>44138</v>
      </c>
      <c r="B384" s="1">
        <v>44135</v>
      </c>
      <c r="D384" s="2">
        <v>-18.98</v>
      </c>
      <c r="E384" t="s">
        <v>21</v>
      </c>
      <c r="F384" t="s">
        <v>368</v>
      </c>
      <c r="G384" t="s">
        <v>16</v>
      </c>
    </row>
    <row r="385" spans="1:7" hidden="1" x14ac:dyDescent="0.35">
      <c r="A385" s="1">
        <v>44137</v>
      </c>
      <c r="B385" s="1">
        <v>44137</v>
      </c>
      <c r="D385" s="2">
        <v>-500.6</v>
      </c>
      <c r="E385" t="s">
        <v>14</v>
      </c>
      <c r="F385" t="s">
        <v>369</v>
      </c>
      <c r="G385" t="s">
        <v>16</v>
      </c>
    </row>
    <row r="386" spans="1:7" hidden="1" x14ac:dyDescent="0.35">
      <c r="A386" s="1">
        <v>44130</v>
      </c>
      <c r="B386" s="1">
        <v>44130</v>
      </c>
      <c r="D386" s="2">
        <v>-4500</v>
      </c>
      <c r="E386" t="s">
        <v>51</v>
      </c>
      <c r="F386" t="s">
        <v>370</v>
      </c>
      <c r="G386" t="s">
        <v>16</v>
      </c>
    </row>
    <row r="387" spans="1:7" hidden="1" x14ac:dyDescent="0.35">
      <c r="A387" s="1">
        <v>44116</v>
      </c>
      <c r="B387" s="1">
        <v>44116</v>
      </c>
      <c r="D387" s="2">
        <v>-300.95</v>
      </c>
      <c r="E387" t="s">
        <v>14</v>
      </c>
      <c r="F387" t="s">
        <v>371</v>
      </c>
      <c r="G387" t="s">
        <v>16</v>
      </c>
    </row>
    <row r="388" spans="1:7" hidden="1" x14ac:dyDescent="0.35">
      <c r="A388" s="1">
        <v>44110</v>
      </c>
      <c r="B388" s="1">
        <v>44104</v>
      </c>
      <c r="D388" s="2">
        <v>-61.2</v>
      </c>
      <c r="E388" t="s">
        <v>32</v>
      </c>
      <c r="F388" t="s">
        <v>33</v>
      </c>
      <c r="G388" t="s">
        <v>16</v>
      </c>
    </row>
    <row r="389" spans="1:7" hidden="1" x14ac:dyDescent="0.35">
      <c r="A389" s="1">
        <v>44109</v>
      </c>
      <c r="B389" s="1">
        <v>44104</v>
      </c>
      <c r="C389" s="2">
        <v>3.95</v>
      </c>
      <c r="E389" t="s">
        <v>17</v>
      </c>
      <c r="F389" t="s">
        <v>372</v>
      </c>
      <c r="G389" t="s">
        <v>16</v>
      </c>
    </row>
    <row r="390" spans="1:7" hidden="1" x14ac:dyDescent="0.35">
      <c r="A390" s="1">
        <v>44109</v>
      </c>
      <c r="B390" s="1">
        <v>44104</v>
      </c>
      <c r="D390" s="2">
        <v>-3.95</v>
      </c>
      <c r="E390" t="s">
        <v>19</v>
      </c>
      <c r="F390" t="s">
        <v>373</v>
      </c>
      <c r="G390" t="s">
        <v>16</v>
      </c>
    </row>
    <row r="391" spans="1:7" hidden="1" x14ac:dyDescent="0.35">
      <c r="A391" s="1">
        <v>44106</v>
      </c>
      <c r="B391" s="1">
        <v>44104</v>
      </c>
      <c r="D391" s="2">
        <v>-18.32</v>
      </c>
      <c r="E391" t="s">
        <v>21</v>
      </c>
      <c r="F391" t="s">
        <v>374</v>
      </c>
      <c r="G391" t="s">
        <v>16</v>
      </c>
    </row>
    <row r="392" spans="1:7" hidden="1" x14ac:dyDescent="0.35">
      <c r="A392" s="1">
        <v>44105</v>
      </c>
      <c r="B392" s="1">
        <v>44105</v>
      </c>
      <c r="D392" s="2">
        <v>-500.6</v>
      </c>
      <c r="E392" t="s">
        <v>14</v>
      </c>
      <c r="F392" t="s">
        <v>375</v>
      </c>
      <c r="G392" t="s">
        <v>16</v>
      </c>
    </row>
    <row r="393" spans="1:7" hidden="1" x14ac:dyDescent="0.35">
      <c r="A393" s="1">
        <v>44105</v>
      </c>
      <c r="B393" s="1">
        <v>44104</v>
      </c>
      <c r="D393" s="2">
        <v>-8.6</v>
      </c>
      <c r="E393" t="s">
        <v>41</v>
      </c>
      <c r="F393" t="s">
        <v>376</v>
      </c>
      <c r="G393" t="s">
        <v>16</v>
      </c>
    </row>
    <row r="394" spans="1:7" hidden="1" x14ac:dyDescent="0.35">
      <c r="A394" s="1">
        <v>44084</v>
      </c>
      <c r="B394" s="1">
        <v>44084</v>
      </c>
      <c r="D394" s="2">
        <v>-300.95</v>
      </c>
      <c r="E394" t="s">
        <v>14</v>
      </c>
      <c r="F394" t="s">
        <v>377</v>
      </c>
      <c r="G394" t="s">
        <v>16</v>
      </c>
    </row>
    <row r="395" spans="1:7" hidden="1" x14ac:dyDescent="0.35">
      <c r="A395" s="1">
        <v>44081</v>
      </c>
      <c r="B395" s="1">
        <v>44074</v>
      </c>
      <c r="C395" s="2">
        <v>3.95</v>
      </c>
      <c r="E395" t="s">
        <v>17</v>
      </c>
      <c r="F395" t="s">
        <v>378</v>
      </c>
      <c r="G395" t="s">
        <v>16</v>
      </c>
    </row>
    <row r="396" spans="1:7" hidden="1" x14ac:dyDescent="0.35">
      <c r="A396" s="1">
        <v>44081</v>
      </c>
      <c r="B396" s="1">
        <v>44074</v>
      </c>
      <c r="D396" s="2">
        <v>-3.95</v>
      </c>
      <c r="E396" t="s">
        <v>19</v>
      </c>
      <c r="F396" t="s">
        <v>379</v>
      </c>
      <c r="G396" t="s">
        <v>16</v>
      </c>
    </row>
    <row r="397" spans="1:7" hidden="1" x14ac:dyDescent="0.35">
      <c r="A397" s="1">
        <v>44076</v>
      </c>
      <c r="B397" s="1">
        <v>44074</v>
      </c>
      <c r="D397" s="2">
        <v>-18.2</v>
      </c>
      <c r="E397" t="s">
        <v>21</v>
      </c>
      <c r="F397" t="s">
        <v>380</v>
      </c>
      <c r="G397" t="s">
        <v>16</v>
      </c>
    </row>
    <row r="398" spans="1:7" hidden="1" x14ac:dyDescent="0.35">
      <c r="A398" s="1">
        <v>44075</v>
      </c>
      <c r="B398" s="1">
        <v>44075</v>
      </c>
      <c r="D398" s="2">
        <v>-500.6</v>
      </c>
      <c r="E398" t="s">
        <v>14</v>
      </c>
      <c r="F398" t="s">
        <v>381</v>
      </c>
      <c r="G398" t="s">
        <v>16</v>
      </c>
    </row>
    <row r="399" spans="1:7" hidden="1" x14ac:dyDescent="0.35">
      <c r="A399" s="1">
        <v>44053</v>
      </c>
      <c r="B399" s="1">
        <v>44053</v>
      </c>
      <c r="D399" s="2">
        <v>-300.95</v>
      </c>
      <c r="E399" t="s">
        <v>14</v>
      </c>
      <c r="F399" t="s">
        <v>382</v>
      </c>
      <c r="G399" t="s">
        <v>16</v>
      </c>
    </row>
    <row r="400" spans="1:7" hidden="1" x14ac:dyDescent="0.35">
      <c r="A400" s="1">
        <v>44048</v>
      </c>
      <c r="B400" s="1">
        <v>44043</v>
      </c>
      <c r="C400" s="2">
        <v>3.95</v>
      </c>
      <c r="E400" t="s">
        <v>17</v>
      </c>
      <c r="F400" t="s">
        <v>383</v>
      </c>
      <c r="G400" t="s">
        <v>16</v>
      </c>
    </row>
    <row r="401" spans="1:7" hidden="1" x14ac:dyDescent="0.35">
      <c r="A401" s="1">
        <v>44048</v>
      </c>
      <c r="B401" s="1">
        <v>44043</v>
      </c>
      <c r="D401" s="2">
        <v>-3.95</v>
      </c>
      <c r="E401" t="s">
        <v>19</v>
      </c>
      <c r="F401" t="s">
        <v>384</v>
      </c>
      <c r="G401" t="s">
        <v>16</v>
      </c>
    </row>
    <row r="402" spans="1:7" hidden="1" x14ac:dyDescent="0.35">
      <c r="A402" s="1">
        <v>44048</v>
      </c>
      <c r="B402" s="1">
        <v>44043</v>
      </c>
      <c r="D402" s="2">
        <v>-15.11</v>
      </c>
      <c r="E402" t="s">
        <v>21</v>
      </c>
      <c r="F402" t="s">
        <v>385</v>
      </c>
      <c r="G402" t="s">
        <v>16</v>
      </c>
    </row>
    <row r="403" spans="1:7" hidden="1" x14ac:dyDescent="0.35">
      <c r="A403" s="1">
        <v>44046</v>
      </c>
      <c r="B403" s="1">
        <v>44046</v>
      </c>
      <c r="D403" s="2">
        <v>-500.6</v>
      </c>
      <c r="E403" t="s">
        <v>14</v>
      </c>
      <c r="F403" t="s">
        <v>386</v>
      </c>
      <c r="G403" t="s">
        <v>16</v>
      </c>
    </row>
    <row r="404" spans="1:7" hidden="1" x14ac:dyDescent="0.35">
      <c r="A404" s="1">
        <v>44043</v>
      </c>
      <c r="B404" s="1">
        <v>44043</v>
      </c>
      <c r="C404" s="2">
        <v>58.11</v>
      </c>
      <c r="E404" t="s">
        <v>155</v>
      </c>
      <c r="F404" t="s">
        <v>156</v>
      </c>
      <c r="G404" t="s">
        <v>16</v>
      </c>
    </row>
    <row r="405" spans="1:7" hidden="1" x14ac:dyDescent="0.35">
      <c r="A405" s="1">
        <v>44032</v>
      </c>
      <c r="B405" s="1">
        <v>44032</v>
      </c>
      <c r="C405" s="2">
        <v>6161.44</v>
      </c>
      <c r="E405" t="s">
        <v>125</v>
      </c>
      <c r="F405" s="3" t="s">
        <v>387</v>
      </c>
      <c r="G405" t="s">
        <v>16</v>
      </c>
    </row>
    <row r="406" spans="1:7" x14ac:dyDescent="0.35">
      <c r="A406" s="1">
        <v>44032</v>
      </c>
      <c r="B406" s="1">
        <v>44032</v>
      </c>
      <c r="D406" s="2">
        <v>-5009</v>
      </c>
      <c r="E406" t="s">
        <v>14</v>
      </c>
      <c r="F406" s="10" t="s">
        <v>388</v>
      </c>
      <c r="G406" t="s">
        <v>16</v>
      </c>
    </row>
    <row r="407" spans="1:7" x14ac:dyDescent="0.35">
      <c r="A407" s="1">
        <v>44032</v>
      </c>
      <c r="B407" s="1">
        <v>44032</v>
      </c>
      <c r="D407" s="2">
        <v>-6009</v>
      </c>
      <c r="E407" t="s">
        <v>14</v>
      </c>
      <c r="F407" s="10" t="s">
        <v>389</v>
      </c>
      <c r="G407" t="s">
        <v>16</v>
      </c>
    </row>
    <row r="408" spans="1:7" x14ac:dyDescent="0.35">
      <c r="A408" s="1">
        <v>44032</v>
      </c>
      <c r="B408" s="1">
        <v>44032</v>
      </c>
      <c r="D408" s="2">
        <v>-6009</v>
      </c>
      <c r="E408" t="s">
        <v>14</v>
      </c>
      <c r="F408" s="10" t="s">
        <v>390</v>
      </c>
      <c r="G408" t="s">
        <v>16</v>
      </c>
    </row>
    <row r="409" spans="1:7" x14ac:dyDescent="0.35">
      <c r="A409" s="1">
        <v>44032</v>
      </c>
      <c r="B409" s="1">
        <v>44032</v>
      </c>
      <c r="D409" s="2">
        <v>-5009</v>
      </c>
      <c r="E409" t="s">
        <v>14</v>
      </c>
      <c r="F409" s="10" t="s">
        <v>391</v>
      </c>
      <c r="G409" t="s">
        <v>16</v>
      </c>
    </row>
    <row r="410" spans="1:7" hidden="1" x14ac:dyDescent="0.35">
      <c r="A410" s="1">
        <v>44022</v>
      </c>
      <c r="B410" s="1">
        <v>44022</v>
      </c>
      <c r="C410" s="2">
        <v>20000</v>
      </c>
      <c r="E410" t="s">
        <v>51</v>
      </c>
      <c r="F410" t="s">
        <v>392</v>
      </c>
      <c r="G410" t="s">
        <v>16</v>
      </c>
    </row>
    <row r="411" spans="1:7" hidden="1" x14ac:dyDescent="0.35">
      <c r="A411" s="1">
        <v>44022</v>
      </c>
      <c r="B411" s="1">
        <v>44022</v>
      </c>
      <c r="D411" s="2">
        <v>-300.95</v>
      </c>
      <c r="E411" t="s">
        <v>14</v>
      </c>
      <c r="F411" t="s">
        <v>393</v>
      </c>
      <c r="G411" t="s">
        <v>16</v>
      </c>
    </row>
    <row r="412" spans="1:7" hidden="1" x14ac:dyDescent="0.35">
      <c r="A412" s="1">
        <v>44020</v>
      </c>
      <c r="B412" s="1">
        <v>44012</v>
      </c>
      <c r="D412" s="2">
        <v>-40.6</v>
      </c>
      <c r="E412" t="s">
        <v>32</v>
      </c>
      <c r="F412" t="s">
        <v>33</v>
      </c>
      <c r="G412" t="s">
        <v>16</v>
      </c>
    </row>
    <row r="413" spans="1:7" hidden="1" x14ac:dyDescent="0.35">
      <c r="A413" s="1">
        <v>44020</v>
      </c>
      <c r="B413" s="1">
        <v>44012</v>
      </c>
      <c r="D413" s="2">
        <v>-1</v>
      </c>
      <c r="E413" t="s">
        <v>32</v>
      </c>
      <c r="F413" t="s">
        <v>34</v>
      </c>
      <c r="G413" t="s">
        <v>16</v>
      </c>
    </row>
    <row r="414" spans="1:7" hidden="1" x14ac:dyDescent="0.35">
      <c r="A414" s="1">
        <v>44018</v>
      </c>
      <c r="B414" s="1">
        <v>44012</v>
      </c>
      <c r="C414" s="2">
        <v>3.95</v>
      </c>
      <c r="E414" t="s">
        <v>17</v>
      </c>
      <c r="F414" t="s">
        <v>394</v>
      </c>
      <c r="G414" t="s">
        <v>16</v>
      </c>
    </row>
    <row r="415" spans="1:7" hidden="1" x14ac:dyDescent="0.35">
      <c r="A415" s="1">
        <v>44018</v>
      </c>
      <c r="B415" s="1">
        <v>44012</v>
      </c>
      <c r="D415" s="2">
        <v>-3.95</v>
      </c>
      <c r="E415" t="s">
        <v>19</v>
      </c>
      <c r="F415" t="s">
        <v>395</v>
      </c>
      <c r="G415" t="s">
        <v>16</v>
      </c>
    </row>
    <row r="416" spans="1:7" hidden="1" x14ac:dyDescent="0.35">
      <c r="A416" s="1">
        <v>44014</v>
      </c>
      <c r="B416" s="1">
        <v>44012</v>
      </c>
      <c r="D416" s="2">
        <v>-13.11</v>
      </c>
      <c r="E416" t="s">
        <v>21</v>
      </c>
      <c r="F416" t="s">
        <v>396</v>
      </c>
      <c r="G416" t="s">
        <v>16</v>
      </c>
    </row>
    <row r="417" spans="1:7" hidden="1" x14ac:dyDescent="0.35">
      <c r="A417" s="1">
        <v>44013</v>
      </c>
      <c r="B417" s="1">
        <v>44013</v>
      </c>
      <c r="D417" s="2">
        <v>-500.6</v>
      </c>
      <c r="E417" t="s">
        <v>14</v>
      </c>
      <c r="F417" t="s">
        <v>397</v>
      </c>
      <c r="G417" t="s">
        <v>16</v>
      </c>
    </row>
    <row r="418" spans="1:7" hidden="1" x14ac:dyDescent="0.35">
      <c r="A418" s="1">
        <v>44013</v>
      </c>
      <c r="B418" s="1">
        <v>44012</v>
      </c>
      <c r="D418" s="2">
        <v>-8.5</v>
      </c>
      <c r="E418" t="s">
        <v>41</v>
      </c>
      <c r="F418" t="s">
        <v>398</v>
      </c>
      <c r="G418" t="s">
        <v>16</v>
      </c>
    </row>
    <row r="419" spans="1:7" hidden="1" x14ac:dyDescent="0.35">
      <c r="A419" s="1">
        <v>43992</v>
      </c>
      <c r="B419" s="1">
        <v>43992</v>
      </c>
      <c r="D419" s="2">
        <v>-300.95</v>
      </c>
      <c r="E419" t="s">
        <v>14</v>
      </c>
      <c r="F419" t="s">
        <v>399</v>
      </c>
      <c r="G419" t="s">
        <v>16</v>
      </c>
    </row>
    <row r="420" spans="1:7" hidden="1" x14ac:dyDescent="0.35">
      <c r="A420" s="1">
        <v>43987</v>
      </c>
      <c r="B420" s="1">
        <v>43982</v>
      </c>
      <c r="C420" s="2">
        <v>3.95</v>
      </c>
      <c r="E420" t="s">
        <v>17</v>
      </c>
      <c r="F420" t="s">
        <v>400</v>
      </c>
      <c r="G420" t="s">
        <v>16</v>
      </c>
    </row>
    <row r="421" spans="1:7" hidden="1" x14ac:dyDescent="0.35">
      <c r="A421" s="1">
        <v>43987</v>
      </c>
      <c r="B421" s="1">
        <v>43982</v>
      </c>
      <c r="D421" s="2">
        <v>-3.95</v>
      </c>
      <c r="E421" t="s">
        <v>19</v>
      </c>
      <c r="F421" t="s">
        <v>401</v>
      </c>
      <c r="G421" t="s">
        <v>16</v>
      </c>
    </row>
    <row r="422" spans="1:7" hidden="1" x14ac:dyDescent="0.35">
      <c r="A422" s="1">
        <v>43986</v>
      </c>
      <c r="B422" s="1">
        <v>43982</v>
      </c>
      <c r="D422" s="2">
        <v>-10.32</v>
      </c>
      <c r="E422" t="s">
        <v>21</v>
      </c>
      <c r="F422" t="s">
        <v>402</v>
      </c>
      <c r="G422" t="s">
        <v>16</v>
      </c>
    </row>
    <row r="423" spans="1:7" hidden="1" x14ac:dyDescent="0.35">
      <c r="A423" s="1">
        <v>43983</v>
      </c>
      <c r="B423" s="1">
        <v>43983</v>
      </c>
      <c r="D423" s="2">
        <v>-500.6</v>
      </c>
      <c r="E423" t="s">
        <v>14</v>
      </c>
      <c r="F423" t="s">
        <v>403</v>
      </c>
      <c r="G423" t="s">
        <v>16</v>
      </c>
    </row>
    <row r="424" spans="1:7" x14ac:dyDescent="0.35">
      <c r="A424" s="1">
        <v>43970</v>
      </c>
      <c r="B424" s="1">
        <v>43970</v>
      </c>
      <c r="D424" s="2">
        <v>-8009</v>
      </c>
      <c r="E424" t="s">
        <v>14</v>
      </c>
      <c r="F424" s="10" t="s">
        <v>404</v>
      </c>
      <c r="G424" t="s">
        <v>16</v>
      </c>
    </row>
    <row r="425" spans="1:7" x14ac:dyDescent="0.35">
      <c r="A425" s="1">
        <v>43970</v>
      </c>
      <c r="B425" s="1">
        <v>43970</v>
      </c>
      <c r="D425" s="2">
        <v>-7009</v>
      </c>
      <c r="E425" t="s">
        <v>14</v>
      </c>
      <c r="F425" s="10" t="s">
        <v>405</v>
      </c>
      <c r="G425" t="s">
        <v>16</v>
      </c>
    </row>
    <row r="426" spans="1:7" hidden="1" x14ac:dyDescent="0.35">
      <c r="A426" s="1">
        <v>43963</v>
      </c>
      <c r="B426" s="1">
        <v>43963</v>
      </c>
      <c r="C426" s="2">
        <v>3000</v>
      </c>
      <c r="E426" t="s">
        <v>51</v>
      </c>
      <c r="F426" t="s">
        <v>406</v>
      </c>
      <c r="G426" t="s">
        <v>16</v>
      </c>
    </row>
    <row r="427" spans="1:7" hidden="1" x14ac:dyDescent="0.35">
      <c r="A427" s="1">
        <v>43962</v>
      </c>
      <c r="B427" s="1">
        <v>43962</v>
      </c>
      <c r="D427" s="2">
        <v>-300.95</v>
      </c>
      <c r="E427" t="s">
        <v>14</v>
      </c>
      <c r="F427" t="s">
        <v>407</v>
      </c>
      <c r="G427" t="s">
        <v>16</v>
      </c>
    </row>
    <row r="428" spans="1:7" hidden="1" x14ac:dyDescent="0.35">
      <c r="A428" s="1">
        <v>43959</v>
      </c>
      <c r="B428" s="1">
        <v>43959</v>
      </c>
      <c r="C428" s="2">
        <v>5000</v>
      </c>
      <c r="E428" t="s">
        <v>51</v>
      </c>
      <c r="F428" t="s">
        <v>408</v>
      </c>
      <c r="G428" t="s">
        <v>16</v>
      </c>
    </row>
    <row r="429" spans="1:7" hidden="1" x14ac:dyDescent="0.35">
      <c r="A429" s="1">
        <v>43959</v>
      </c>
      <c r="B429" s="1">
        <v>43959</v>
      </c>
      <c r="C429" s="2">
        <v>5026.17</v>
      </c>
      <c r="E429" t="s">
        <v>51</v>
      </c>
      <c r="F429" t="s">
        <v>409</v>
      </c>
      <c r="G429" t="s">
        <v>16</v>
      </c>
    </row>
    <row r="430" spans="1:7" hidden="1" x14ac:dyDescent="0.35">
      <c r="A430" s="1">
        <v>43957</v>
      </c>
      <c r="B430" s="1">
        <v>43951</v>
      </c>
      <c r="D430" s="2">
        <v>-1.42</v>
      </c>
      <c r="E430" t="s">
        <v>21</v>
      </c>
      <c r="F430" t="s">
        <v>410</v>
      </c>
      <c r="G430" t="s">
        <v>16</v>
      </c>
    </row>
    <row r="431" spans="1:7" hidden="1" x14ac:dyDescent="0.35">
      <c r="A431" s="1">
        <v>43956</v>
      </c>
      <c r="B431" s="1">
        <v>43951</v>
      </c>
      <c r="C431" s="2">
        <v>3.95</v>
      </c>
      <c r="E431" t="s">
        <v>17</v>
      </c>
      <c r="F431" t="s">
        <v>411</v>
      </c>
      <c r="G431" t="s">
        <v>16</v>
      </c>
    </row>
    <row r="432" spans="1:7" hidden="1" x14ac:dyDescent="0.35">
      <c r="A432" s="1">
        <v>43956</v>
      </c>
      <c r="B432" s="1">
        <v>43951</v>
      </c>
      <c r="D432" s="2">
        <v>-3.95</v>
      </c>
      <c r="E432" t="s">
        <v>19</v>
      </c>
      <c r="F432" t="s">
        <v>412</v>
      </c>
      <c r="G432" t="s">
        <v>16</v>
      </c>
    </row>
    <row r="433" spans="1:7" hidden="1" x14ac:dyDescent="0.35">
      <c r="A433" s="1">
        <v>43955</v>
      </c>
      <c r="B433" s="1">
        <v>43955</v>
      </c>
      <c r="D433" s="2">
        <v>-500.6</v>
      </c>
      <c r="E433" t="s">
        <v>14</v>
      </c>
      <c r="F433" t="s">
        <v>413</v>
      </c>
      <c r="G433" t="s">
        <v>16</v>
      </c>
    </row>
    <row r="434" spans="1:7" x14ac:dyDescent="0.35">
      <c r="A434" s="1">
        <v>43948</v>
      </c>
      <c r="B434" s="1">
        <v>43948</v>
      </c>
      <c r="D434" s="2">
        <v>-6009</v>
      </c>
      <c r="E434" t="s">
        <v>14</v>
      </c>
      <c r="F434" s="10" t="s">
        <v>414</v>
      </c>
      <c r="G434" t="s">
        <v>16</v>
      </c>
    </row>
    <row r="435" spans="1:7" x14ac:dyDescent="0.35">
      <c r="A435" s="1">
        <v>43948</v>
      </c>
      <c r="B435" s="1">
        <v>43948</v>
      </c>
      <c r="D435" s="2">
        <v>-5009</v>
      </c>
      <c r="E435" t="s">
        <v>14</v>
      </c>
      <c r="F435" s="10" t="s">
        <v>415</v>
      </c>
      <c r="G435" t="s">
        <v>16</v>
      </c>
    </row>
    <row r="436" spans="1:7" x14ac:dyDescent="0.35">
      <c r="A436" s="1">
        <v>43948</v>
      </c>
      <c r="B436" s="1">
        <v>43948</v>
      </c>
      <c r="D436" s="2">
        <v>-7009</v>
      </c>
      <c r="E436" t="s">
        <v>14</v>
      </c>
      <c r="F436" s="10" t="s">
        <v>416</v>
      </c>
      <c r="G436" t="s">
        <v>16</v>
      </c>
    </row>
    <row r="437" spans="1:7" x14ac:dyDescent="0.35">
      <c r="A437" s="1">
        <v>43948</v>
      </c>
      <c r="B437" s="1">
        <v>43948</v>
      </c>
      <c r="D437" s="2">
        <v>-7009</v>
      </c>
      <c r="E437" t="s">
        <v>14</v>
      </c>
      <c r="F437" s="10" t="s">
        <v>417</v>
      </c>
      <c r="G437" t="s">
        <v>16</v>
      </c>
    </row>
    <row r="438" spans="1:7" hidden="1" x14ac:dyDescent="0.35">
      <c r="A438" s="1">
        <v>43944</v>
      </c>
      <c r="B438" s="1">
        <v>43944</v>
      </c>
      <c r="C438" s="2">
        <v>25000</v>
      </c>
      <c r="E438" t="s">
        <v>51</v>
      </c>
      <c r="F438" t="s">
        <v>418</v>
      </c>
      <c r="G438" t="s">
        <v>16</v>
      </c>
    </row>
    <row r="439" spans="1:7" x14ac:dyDescent="0.35">
      <c r="A439" s="1">
        <v>43935</v>
      </c>
      <c r="B439" s="1">
        <v>43935</v>
      </c>
      <c r="D439" s="2">
        <v>-2500.6</v>
      </c>
      <c r="E439" t="s">
        <v>14</v>
      </c>
      <c r="F439" s="10" t="s">
        <v>419</v>
      </c>
      <c r="G439" t="s">
        <v>16</v>
      </c>
    </row>
    <row r="440" spans="1:7" hidden="1" x14ac:dyDescent="0.35">
      <c r="A440" s="1">
        <v>43935</v>
      </c>
      <c r="B440" s="1">
        <v>43935</v>
      </c>
      <c r="D440" s="2">
        <v>-300.95</v>
      </c>
      <c r="E440" t="s">
        <v>14</v>
      </c>
      <c r="F440" t="s">
        <v>420</v>
      </c>
      <c r="G440" t="s">
        <v>16</v>
      </c>
    </row>
    <row r="441" spans="1:7" hidden="1" x14ac:dyDescent="0.35">
      <c r="A441" s="1">
        <v>43929</v>
      </c>
      <c r="B441" s="1">
        <v>43921</v>
      </c>
      <c r="D441" s="2">
        <v>-23.2</v>
      </c>
      <c r="E441" t="s">
        <v>32</v>
      </c>
      <c r="F441" t="s">
        <v>34</v>
      </c>
      <c r="G441" t="s">
        <v>16</v>
      </c>
    </row>
    <row r="442" spans="1:7" hidden="1" x14ac:dyDescent="0.35">
      <c r="A442" s="1">
        <v>43927</v>
      </c>
      <c r="B442" s="1">
        <v>43921</v>
      </c>
      <c r="C442" s="2">
        <v>3.95</v>
      </c>
      <c r="E442" t="s">
        <v>17</v>
      </c>
      <c r="F442" t="s">
        <v>421</v>
      </c>
      <c r="G442" t="s">
        <v>16</v>
      </c>
    </row>
    <row r="443" spans="1:7" hidden="1" x14ac:dyDescent="0.35">
      <c r="A443" s="1">
        <v>43927</v>
      </c>
      <c r="B443" s="1">
        <v>43921</v>
      </c>
      <c r="D443" s="2">
        <v>-3.95</v>
      </c>
      <c r="E443" t="s">
        <v>19</v>
      </c>
      <c r="F443" t="s">
        <v>422</v>
      </c>
      <c r="G443" t="s">
        <v>16</v>
      </c>
    </row>
    <row r="444" spans="1:7" hidden="1" x14ac:dyDescent="0.35">
      <c r="A444" s="1">
        <v>43924</v>
      </c>
      <c r="B444" s="1">
        <v>43921</v>
      </c>
      <c r="D444" s="2">
        <v>-8.5</v>
      </c>
      <c r="E444" t="s">
        <v>41</v>
      </c>
      <c r="F444" t="s">
        <v>423</v>
      </c>
      <c r="G444" t="s">
        <v>16</v>
      </c>
    </row>
    <row r="445" spans="1:7" hidden="1" x14ac:dyDescent="0.35">
      <c r="A445" s="1">
        <v>43922</v>
      </c>
      <c r="B445" s="1">
        <v>43922</v>
      </c>
      <c r="D445" s="2">
        <v>-500.6</v>
      </c>
      <c r="E445" t="s">
        <v>14</v>
      </c>
      <c r="F445" t="s">
        <v>424</v>
      </c>
      <c r="G445" t="s">
        <v>16</v>
      </c>
    </row>
    <row r="446" spans="1:7" hidden="1" x14ac:dyDescent="0.35">
      <c r="A446" s="1">
        <v>43900</v>
      </c>
      <c r="B446" s="1">
        <v>43900</v>
      </c>
      <c r="D446" s="2">
        <v>-300.95</v>
      </c>
      <c r="E446" t="s">
        <v>14</v>
      </c>
      <c r="F446" t="s">
        <v>425</v>
      </c>
      <c r="G446" t="s">
        <v>16</v>
      </c>
    </row>
    <row r="447" spans="1:7" hidden="1" x14ac:dyDescent="0.35">
      <c r="A447" s="1">
        <v>43896</v>
      </c>
      <c r="B447" s="1">
        <v>43890</v>
      </c>
      <c r="C447" s="2">
        <v>3.95</v>
      </c>
      <c r="E447" t="s">
        <v>17</v>
      </c>
      <c r="F447" t="s">
        <v>426</v>
      </c>
      <c r="G447" t="s">
        <v>16</v>
      </c>
    </row>
    <row r="448" spans="1:7" hidden="1" x14ac:dyDescent="0.35">
      <c r="A448" s="1">
        <v>43896</v>
      </c>
      <c r="B448" s="1">
        <v>43890</v>
      </c>
      <c r="D448" s="2">
        <v>-3.95</v>
      </c>
      <c r="E448" t="s">
        <v>19</v>
      </c>
      <c r="F448" t="s">
        <v>427</v>
      </c>
      <c r="G448" t="s">
        <v>16</v>
      </c>
    </row>
    <row r="449" spans="1:7" hidden="1" x14ac:dyDescent="0.35">
      <c r="A449" s="1">
        <v>43871</v>
      </c>
      <c r="B449" s="1">
        <v>43871</v>
      </c>
      <c r="D449" s="2">
        <v>-300.95</v>
      </c>
      <c r="E449" t="s">
        <v>14</v>
      </c>
      <c r="F449" t="s">
        <v>428</v>
      </c>
      <c r="G449" t="s">
        <v>16</v>
      </c>
    </row>
    <row r="450" spans="1:7" x14ac:dyDescent="0.35">
      <c r="A450" s="1">
        <v>43861</v>
      </c>
      <c r="B450" s="1">
        <v>43861</v>
      </c>
      <c r="D450" s="2">
        <v>-2006</v>
      </c>
      <c r="E450" t="s">
        <v>14</v>
      </c>
      <c r="F450" s="10" t="s">
        <v>429</v>
      </c>
      <c r="G450" t="s">
        <v>16</v>
      </c>
    </row>
    <row r="451" spans="1:7" hidden="1" x14ac:dyDescent="0.35">
      <c r="A451" s="1">
        <v>43857</v>
      </c>
      <c r="B451" s="1">
        <v>43857</v>
      </c>
      <c r="C451" s="2">
        <v>127.82</v>
      </c>
      <c r="E451" t="s">
        <v>155</v>
      </c>
      <c r="F451" t="s">
        <v>156</v>
      </c>
      <c r="G451" t="s">
        <v>16</v>
      </c>
    </row>
    <row r="452" spans="1:7" hidden="1" x14ac:dyDescent="0.35">
      <c r="A452" s="1">
        <v>43840</v>
      </c>
      <c r="B452" s="1">
        <v>43840</v>
      </c>
      <c r="D452" s="2">
        <v>-300.95</v>
      </c>
      <c r="E452" t="s">
        <v>14</v>
      </c>
      <c r="F452" t="s">
        <v>430</v>
      </c>
      <c r="G452" t="s">
        <v>16</v>
      </c>
    </row>
    <row r="453" spans="1:7" hidden="1" x14ac:dyDescent="0.35">
      <c r="A453" s="1">
        <v>43836</v>
      </c>
      <c r="B453" s="1">
        <v>43830</v>
      </c>
      <c r="D453" s="2">
        <v>-26.6</v>
      </c>
      <c r="E453" t="s">
        <v>32</v>
      </c>
      <c r="F453" t="s">
        <v>34</v>
      </c>
      <c r="G453" t="s">
        <v>16</v>
      </c>
    </row>
    <row r="454" spans="1:7" hidden="1" x14ac:dyDescent="0.35">
      <c r="A454" s="1">
        <v>43833</v>
      </c>
      <c r="B454" s="1">
        <v>43830</v>
      </c>
      <c r="D454" s="2">
        <v>-8.6199999999999992</v>
      </c>
      <c r="E454" t="s">
        <v>41</v>
      </c>
      <c r="F454" t="s">
        <v>431</v>
      </c>
      <c r="G454" t="s">
        <v>16</v>
      </c>
    </row>
    <row r="455" spans="1:7" hidden="1" x14ac:dyDescent="0.35">
      <c r="A455" s="1">
        <v>43809</v>
      </c>
      <c r="B455" s="1">
        <v>43809</v>
      </c>
      <c r="D455" s="2">
        <v>-300.95</v>
      </c>
      <c r="E455" t="s">
        <v>14</v>
      </c>
      <c r="F455" t="s">
        <v>432</v>
      </c>
      <c r="G455" t="s">
        <v>16</v>
      </c>
    </row>
    <row r="456" spans="1:7" hidden="1" x14ac:dyDescent="0.35">
      <c r="A456" s="1">
        <v>43780</v>
      </c>
      <c r="B456" s="1">
        <v>43780</v>
      </c>
      <c r="D456" s="2">
        <v>-300.95</v>
      </c>
      <c r="E456" t="s">
        <v>14</v>
      </c>
      <c r="F456" t="s">
        <v>433</v>
      </c>
      <c r="G456" t="s">
        <v>16</v>
      </c>
    </row>
    <row r="457" spans="1:7" hidden="1" x14ac:dyDescent="0.35">
      <c r="A457" s="1">
        <v>43748</v>
      </c>
      <c r="B457" s="1">
        <v>43748</v>
      </c>
      <c r="D457" s="2">
        <v>-300.95</v>
      </c>
      <c r="E457" t="s">
        <v>14</v>
      </c>
      <c r="F457" t="s">
        <v>434</v>
      </c>
      <c r="G457" t="s">
        <v>16</v>
      </c>
    </row>
    <row r="458" spans="1:7" hidden="1" x14ac:dyDescent="0.35">
      <c r="A458" s="1">
        <v>43746</v>
      </c>
      <c r="B458" s="1">
        <v>43738</v>
      </c>
      <c r="D458" s="2">
        <v>-25.4</v>
      </c>
      <c r="E458" t="s">
        <v>32</v>
      </c>
      <c r="F458" t="s">
        <v>34</v>
      </c>
      <c r="G458" t="s">
        <v>16</v>
      </c>
    </row>
    <row r="459" spans="1:7" hidden="1" x14ac:dyDescent="0.35">
      <c r="A459" s="1">
        <v>43741</v>
      </c>
      <c r="B459" s="1">
        <v>43738</v>
      </c>
      <c r="D459" s="2">
        <v>-8.6199999999999992</v>
      </c>
      <c r="E459" t="s">
        <v>41</v>
      </c>
      <c r="F459" t="s">
        <v>435</v>
      </c>
      <c r="G459" t="s">
        <v>16</v>
      </c>
    </row>
    <row r="460" spans="1:7" hidden="1" x14ac:dyDescent="0.35">
      <c r="A460" s="1">
        <v>43718</v>
      </c>
      <c r="B460" s="1">
        <v>43718</v>
      </c>
      <c r="D460" s="2">
        <v>-300.95</v>
      </c>
      <c r="E460" t="s">
        <v>14</v>
      </c>
      <c r="F460" t="s">
        <v>436</v>
      </c>
      <c r="G460" t="s">
        <v>16</v>
      </c>
    </row>
    <row r="461" spans="1:7" hidden="1" x14ac:dyDescent="0.35">
      <c r="A461" s="1">
        <v>43691</v>
      </c>
      <c r="B461" s="1">
        <v>43691</v>
      </c>
      <c r="D461" s="2">
        <v>-6710</v>
      </c>
      <c r="E461" t="s">
        <v>51</v>
      </c>
      <c r="F461" t="s">
        <v>437</v>
      </c>
      <c r="G461" t="s">
        <v>16</v>
      </c>
    </row>
    <row r="462" spans="1:7" hidden="1" x14ac:dyDescent="0.35">
      <c r="A462" s="1">
        <v>43691</v>
      </c>
      <c r="B462" s="1">
        <v>43691</v>
      </c>
      <c r="D462" s="2">
        <v>-6710</v>
      </c>
      <c r="E462" t="s">
        <v>51</v>
      </c>
      <c r="F462" t="s">
        <v>438</v>
      </c>
      <c r="G462" t="s">
        <v>16</v>
      </c>
    </row>
    <row r="463" spans="1:7" hidden="1" x14ac:dyDescent="0.35">
      <c r="A463" s="1">
        <v>43691</v>
      </c>
      <c r="B463" s="1">
        <v>43691</v>
      </c>
      <c r="D463" s="2">
        <v>-6710</v>
      </c>
      <c r="E463" t="s">
        <v>51</v>
      </c>
      <c r="F463" t="s">
        <v>439</v>
      </c>
      <c r="G463" t="s">
        <v>16</v>
      </c>
    </row>
    <row r="464" spans="1:7" hidden="1" x14ac:dyDescent="0.35">
      <c r="A464" s="1">
        <v>43689</v>
      </c>
      <c r="B464" s="1">
        <v>43689</v>
      </c>
      <c r="D464" s="2">
        <v>-300.95</v>
      </c>
      <c r="E464" t="s">
        <v>14</v>
      </c>
      <c r="F464" t="s">
        <v>440</v>
      </c>
      <c r="G464" t="s">
        <v>16</v>
      </c>
    </row>
    <row r="465" spans="1:7" hidden="1" x14ac:dyDescent="0.35">
      <c r="A465" s="1">
        <v>43683</v>
      </c>
      <c r="B465" s="1">
        <v>43683</v>
      </c>
      <c r="C465" s="2">
        <v>25622.66</v>
      </c>
      <c r="E465" t="s">
        <v>125</v>
      </c>
      <c r="F465" s="3" t="s">
        <v>441</v>
      </c>
      <c r="G465" t="s">
        <v>16</v>
      </c>
    </row>
    <row r="466" spans="1:7" hidden="1" x14ac:dyDescent="0.35">
      <c r="A466" s="1">
        <v>43683</v>
      </c>
      <c r="B466" s="1">
        <v>43683</v>
      </c>
      <c r="C466" s="2">
        <v>8614.06</v>
      </c>
      <c r="E466" t="s">
        <v>125</v>
      </c>
      <c r="F466" s="3" t="s">
        <v>442</v>
      </c>
      <c r="G466" t="s">
        <v>16</v>
      </c>
    </row>
    <row r="467" spans="1:7" hidden="1" x14ac:dyDescent="0.35">
      <c r="A467" s="1">
        <v>43672</v>
      </c>
      <c r="B467" s="1">
        <v>43672</v>
      </c>
      <c r="C467" s="2">
        <v>264.39999999999998</v>
      </c>
      <c r="E467" t="s">
        <v>155</v>
      </c>
      <c r="F467" t="s">
        <v>156</v>
      </c>
      <c r="G467" t="s">
        <v>16</v>
      </c>
    </row>
    <row r="468" spans="1:7" hidden="1" x14ac:dyDescent="0.35">
      <c r="A468" s="1">
        <v>43656</v>
      </c>
      <c r="B468" s="1">
        <v>43656</v>
      </c>
      <c r="D468" s="2">
        <v>-300.95</v>
      </c>
      <c r="E468" t="s">
        <v>14</v>
      </c>
      <c r="F468" t="s">
        <v>443</v>
      </c>
      <c r="G468" t="s">
        <v>16</v>
      </c>
    </row>
    <row r="469" spans="1:7" hidden="1" x14ac:dyDescent="0.35">
      <c r="A469" s="1">
        <v>43651</v>
      </c>
      <c r="B469" s="1">
        <v>43646</v>
      </c>
      <c r="D469" s="2">
        <v>-41.1</v>
      </c>
      <c r="E469" t="s">
        <v>32</v>
      </c>
      <c r="F469" t="s">
        <v>34</v>
      </c>
      <c r="G469" t="s">
        <v>16</v>
      </c>
    </row>
    <row r="470" spans="1:7" hidden="1" x14ac:dyDescent="0.35">
      <c r="A470" s="1">
        <v>43626</v>
      </c>
      <c r="B470" s="1">
        <v>43626</v>
      </c>
      <c r="D470" s="2">
        <v>-300.95</v>
      </c>
      <c r="E470" t="s">
        <v>14</v>
      </c>
      <c r="F470" t="s">
        <v>444</v>
      </c>
      <c r="G470" t="s">
        <v>16</v>
      </c>
    </row>
    <row r="471" spans="1:7" hidden="1" x14ac:dyDescent="0.35">
      <c r="A471" s="1">
        <v>43595</v>
      </c>
      <c r="B471" s="1">
        <v>43595</v>
      </c>
      <c r="D471" s="2">
        <v>-300.95</v>
      </c>
      <c r="E471" t="s">
        <v>14</v>
      </c>
      <c r="F471" t="s">
        <v>445</v>
      </c>
      <c r="G471" t="s">
        <v>16</v>
      </c>
    </row>
    <row r="472" spans="1:7" hidden="1" x14ac:dyDescent="0.35">
      <c r="A472" s="1">
        <v>43565</v>
      </c>
      <c r="B472" s="1">
        <v>43565</v>
      </c>
      <c r="D472" s="2">
        <v>-300.95</v>
      </c>
      <c r="E472" t="s">
        <v>14</v>
      </c>
      <c r="F472" t="s">
        <v>446</v>
      </c>
      <c r="G472" t="s">
        <v>16</v>
      </c>
    </row>
    <row r="473" spans="1:7" hidden="1" x14ac:dyDescent="0.35">
      <c r="A473" s="1">
        <v>43560</v>
      </c>
      <c r="B473" s="1">
        <v>43555</v>
      </c>
      <c r="D473" s="2">
        <v>-39.6</v>
      </c>
      <c r="E473" t="s">
        <v>32</v>
      </c>
      <c r="F473" t="s">
        <v>34</v>
      </c>
      <c r="G473" t="s">
        <v>16</v>
      </c>
    </row>
    <row r="474" spans="1:7" hidden="1" x14ac:dyDescent="0.35">
      <c r="A474" s="1">
        <v>43535</v>
      </c>
      <c r="B474" s="1">
        <v>43535</v>
      </c>
      <c r="D474" s="2">
        <v>-300.95</v>
      </c>
      <c r="E474" t="s">
        <v>14</v>
      </c>
      <c r="F474" t="s">
        <v>447</v>
      </c>
      <c r="G474" t="s">
        <v>16</v>
      </c>
    </row>
    <row r="475" spans="1:7" hidden="1" x14ac:dyDescent="0.35">
      <c r="A475" s="1">
        <v>43507</v>
      </c>
      <c r="B475" s="1">
        <v>43507</v>
      </c>
      <c r="D475" s="2">
        <v>-300.95</v>
      </c>
      <c r="E475" t="s">
        <v>14</v>
      </c>
      <c r="F475" t="s">
        <v>448</v>
      </c>
      <c r="G475" t="s">
        <v>16</v>
      </c>
    </row>
    <row r="476" spans="1:7" hidden="1" x14ac:dyDescent="0.35">
      <c r="A476" s="1">
        <v>43493</v>
      </c>
      <c r="B476" s="1">
        <v>43493</v>
      </c>
      <c r="C476" s="2">
        <v>3000</v>
      </c>
      <c r="E476" t="s">
        <v>51</v>
      </c>
      <c r="F476" t="s">
        <v>449</v>
      </c>
      <c r="G476" t="s">
        <v>16</v>
      </c>
    </row>
    <row r="477" spans="1:7" hidden="1" x14ac:dyDescent="0.35">
      <c r="A477" s="1">
        <v>43490</v>
      </c>
      <c r="B477" s="1">
        <v>43490</v>
      </c>
      <c r="C477" s="2">
        <v>177.88</v>
      </c>
      <c r="E477" t="s">
        <v>155</v>
      </c>
      <c r="F477" t="s">
        <v>156</v>
      </c>
      <c r="G477" t="s">
        <v>16</v>
      </c>
    </row>
    <row r="478" spans="1:7" hidden="1" x14ac:dyDescent="0.35">
      <c r="A478" s="1">
        <v>43473</v>
      </c>
      <c r="B478" s="1">
        <v>43465</v>
      </c>
      <c r="D478" s="2">
        <v>-37.6</v>
      </c>
      <c r="E478" t="s">
        <v>32</v>
      </c>
      <c r="F478" t="s">
        <v>34</v>
      </c>
      <c r="G478" t="s">
        <v>16</v>
      </c>
    </row>
    <row r="479" spans="1:7" hidden="1" x14ac:dyDescent="0.35">
      <c r="A479" s="1">
        <v>43444</v>
      </c>
      <c r="B479" s="1">
        <v>43444</v>
      </c>
      <c r="D479" s="2">
        <v>-300.95</v>
      </c>
      <c r="E479" t="s">
        <v>14</v>
      </c>
      <c r="F479" t="s">
        <v>450</v>
      </c>
      <c r="G479" t="s">
        <v>16</v>
      </c>
    </row>
    <row r="480" spans="1:7" hidden="1" x14ac:dyDescent="0.35">
      <c r="A480" s="1">
        <v>43416</v>
      </c>
      <c r="B480" s="1">
        <v>43416</v>
      </c>
      <c r="D480" s="2">
        <v>-300.95</v>
      </c>
      <c r="E480" t="s">
        <v>14</v>
      </c>
      <c r="F480" t="s">
        <v>451</v>
      </c>
      <c r="G480" t="s">
        <v>16</v>
      </c>
    </row>
    <row r="481" spans="1:7" hidden="1" x14ac:dyDescent="0.35">
      <c r="A481" s="1">
        <v>43383</v>
      </c>
      <c r="B481" s="1">
        <v>43383</v>
      </c>
      <c r="D481" s="2">
        <v>-300.95</v>
      </c>
      <c r="E481" t="s">
        <v>14</v>
      </c>
      <c r="F481" t="s">
        <v>452</v>
      </c>
      <c r="G481" t="s">
        <v>16</v>
      </c>
    </row>
    <row r="482" spans="1:7" hidden="1" x14ac:dyDescent="0.35">
      <c r="A482" s="1">
        <v>43381</v>
      </c>
      <c r="B482" s="1">
        <v>43373</v>
      </c>
      <c r="D482" s="2">
        <v>-40.1</v>
      </c>
      <c r="E482" t="s">
        <v>32</v>
      </c>
      <c r="F482" t="s">
        <v>34</v>
      </c>
      <c r="G482" t="s">
        <v>16</v>
      </c>
    </row>
    <row r="483" spans="1:7" hidden="1" x14ac:dyDescent="0.35">
      <c r="A483" s="1">
        <v>43353</v>
      </c>
      <c r="B483" s="1">
        <v>43353</v>
      </c>
      <c r="D483" s="2">
        <v>-300.95</v>
      </c>
      <c r="E483" t="s">
        <v>14</v>
      </c>
      <c r="F483" t="s">
        <v>453</v>
      </c>
      <c r="G483" t="s">
        <v>16</v>
      </c>
    </row>
    <row r="484" spans="1:7" hidden="1" x14ac:dyDescent="0.35">
      <c r="A484" s="1">
        <v>43322</v>
      </c>
      <c r="B484" s="1">
        <v>43322</v>
      </c>
      <c r="D484" s="2">
        <v>-300.95</v>
      </c>
      <c r="E484" t="s">
        <v>14</v>
      </c>
      <c r="F484" t="s">
        <v>454</v>
      </c>
      <c r="G484" t="s">
        <v>16</v>
      </c>
    </row>
    <row r="485" spans="1:7" hidden="1" x14ac:dyDescent="0.35">
      <c r="A485" s="1">
        <v>43308</v>
      </c>
      <c r="B485" s="1">
        <v>43308</v>
      </c>
      <c r="C485" s="2">
        <v>246.04</v>
      </c>
      <c r="E485" t="s">
        <v>155</v>
      </c>
      <c r="F485" t="s">
        <v>455</v>
      </c>
      <c r="G485" t="s">
        <v>16</v>
      </c>
    </row>
    <row r="486" spans="1:7" hidden="1" x14ac:dyDescent="0.35">
      <c r="A486" s="1">
        <v>43291</v>
      </c>
      <c r="B486" s="1">
        <v>43291</v>
      </c>
      <c r="D486" s="2">
        <v>-300.95</v>
      </c>
      <c r="E486" t="s">
        <v>14</v>
      </c>
      <c r="F486" t="s">
        <v>456</v>
      </c>
      <c r="G486" t="s">
        <v>16</v>
      </c>
    </row>
    <row r="487" spans="1:7" hidden="1" x14ac:dyDescent="0.35">
      <c r="A487" s="1">
        <v>43286</v>
      </c>
      <c r="B487" s="1">
        <v>43281</v>
      </c>
      <c r="D487" s="2">
        <v>-38.700000000000003</v>
      </c>
      <c r="E487" t="s">
        <v>32</v>
      </c>
      <c r="F487" t="s">
        <v>34</v>
      </c>
      <c r="G487" t="s">
        <v>16</v>
      </c>
    </row>
    <row r="488" spans="1:7" hidden="1" x14ac:dyDescent="0.35">
      <c r="A488" s="1">
        <v>43262</v>
      </c>
      <c r="B488" s="1">
        <v>43262</v>
      </c>
      <c r="D488" s="2">
        <v>-300.95</v>
      </c>
      <c r="E488" t="s">
        <v>14</v>
      </c>
      <c r="F488" t="s">
        <v>457</v>
      </c>
      <c r="G488" t="s">
        <v>16</v>
      </c>
    </row>
    <row r="489" spans="1:7" hidden="1" x14ac:dyDescent="0.35">
      <c r="A489" s="1">
        <v>43259</v>
      </c>
      <c r="B489" s="1">
        <v>43259</v>
      </c>
      <c r="C489" s="2">
        <v>2000</v>
      </c>
      <c r="E489" t="s">
        <v>51</v>
      </c>
      <c r="F489" t="s">
        <v>458</v>
      </c>
      <c r="G489" t="s">
        <v>16</v>
      </c>
    </row>
    <row r="490" spans="1:7" hidden="1" x14ac:dyDescent="0.35">
      <c r="A490" s="1">
        <v>43195</v>
      </c>
      <c r="B490" s="1">
        <v>43190</v>
      </c>
      <c r="D490" s="2">
        <v>-37.200000000000003</v>
      </c>
      <c r="E490" t="s">
        <v>32</v>
      </c>
      <c r="F490" t="s">
        <v>34</v>
      </c>
      <c r="G490" t="s">
        <v>16</v>
      </c>
    </row>
    <row r="491" spans="1:7" hidden="1" x14ac:dyDescent="0.35">
      <c r="A491" s="1">
        <v>43171</v>
      </c>
      <c r="B491" s="1">
        <v>43171</v>
      </c>
      <c r="D491" s="2">
        <v>-300.95</v>
      </c>
      <c r="E491" t="s">
        <v>14</v>
      </c>
      <c r="F491" t="s">
        <v>459</v>
      </c>
      <c r="G491" t="s">
        <v>16</v>
      </c>
    </row>
    <row r="492" spans="1:7" hidden="1" x14ac:dyDescent="0.35">
      <c r="A492" s="1">
        <v>43143</v>
      </c>
      <c r="B492" s="1">
        <v>43143</v>
      </c>
      <c r="D492" s="2">
        <v>-300.95</v>
      </c>
      <c r="E492" t="s">
        <v>14</v>
      </c>
      <c r="F492" t="s">
        <v>460</v>
      </c>
      <c r="G492" t="s">
        <v>16</v>
      </c>
    </row>
    <row r="493" spans="1:7" hidden="1" x14ac:dyDescent="0.35">
      <c r="A493" s="1">
        <v>43126</v>
      </c>
      <c r="B493" s="1">
        <v>43126</v>
      </c>
      <c r="C493" s="2">
        <v>179.66</v>
      </c>
      <c r="E493" t="s">
        <v>155</v>
      </c>
      <c r="F493" t="s">
        <v>455</v>
      </c>
      <c r="G493" t="s">
        <v>16</v>
      </c>
    </row>
    <row r="494" spans="1:7" hidden="1" x14ac:dyDescent="0.35">
      <c r="A494" s="1">
        <v>43110</v>
      </c>
      <c r="B494" s="1">
        <v>43110</v>
      </c>
      <c r="D494" s="2">
        <v>-300.95</v>
      </c>
      <c r="E494" t="s">
        <v>14</v>
      </c>
      <c r="F494" t="s">
        <v>461</v>
      </c>
      <c r="G494" t="s">
        <v>16</v>
      </c>
    </row>
    <row r="495" spans="1:7" hidden="1" x14ac:dyDescent="0.35">
      <c r="A495" s="1">
        <v>43105</v>
      </c>
      <c r="B495" s="1">
        <v>43100</v>
      </c>
      <c r="D495" s="2">
        <v>-38.799999999999997</v>
      </c>
      <c r="E495" t="s">
        <v>32</v>
      </c>
      <c r="F495" t="s">
        <v>34</v>
      </c>
      <c r="G495" t="s">
        <v>16</v>
      </c>
    </row>
  </sheetData>
  <autoFilter ref="A10:G495" xr:uid="{00000000-0001-0000-0000-000000000000}">
    <filterColumn colId="5">
      <colorFilter dxfId="0" cellColor="0"/>
    </filterColumn>
  </autoFilter>
  <pageMargins left="0.7" right="0.7" top="0.75" bottom="0.75" header="0.3" footer="0.3"/>
  <pageSetup paperSize="9" orientation="portrait" r:id="rId1"/>
  <ignoredErrors>
    <ignoredError sqref="A1:H6 A10:H495 B9 E9 F8:H8 D7:H7 G9: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3FB9-0FE3-4160-BF50-12743E754956}">
  <dimension ref="A1:I96"/>
  <sheetViews>
    <sheetView topLeftCell="A68" zoomScaleNormal="100" workbookViewId="0">
      <selection activeCell="A84" sqref="A84:M96"/>
    </sheetView>
  </sheetViews>
  <sheetFormatPr defaultRowHeight="14.5" x14ac:dyDescent="0.35"/>
  <cols>
    <col min="2" max="2" width="15.453125" bestFit="1" customWidth="1"/>
    <col min="3" max="3" width="11" bestFit="1" customWidth="1"/>
    <col min="6" max="6" width="28.26953125" bestFit="1" customWidth="1"/>
  </cols>
  <sheetData>
    <row r="1" spans="1:8" ht="31" x14ac:dyDescent="0.7">
      <c r="A1" s="6" t="s">
        <v>465</v>
      </c>
    </row>
    <row r="2" spans="1:8" x14ac:dyDescent="0.35">
      <c r="A2" t="s">
        <v>466</v>
      </c>
    </row>
    <row r="5" spans="1:8" ht="18.5" x14ac:dyDescent="0.45">
      <c r="A5" s="7" t="s">
        <v>467</v>
      </c>
    </row>
    <row r="6" spans="1:8" x14ac:dyDescent="0.35">
      <c r="A6" t="e" cm="1" vm="1">
        <f t="array" ref="A6">_xlfn._xlws.PY(0,1,Movimenti!A10:G495)</f>
        <v>#VALUE!</v>
      </c>
    </row>
    <row r="8" spans="1:8" ht="15.5" x14ac:dyDescent="0.35">
      <c r="A8" s="8" t="s">
        <v>468</v>
      </c>
    </row>
    <row r="9" spans="1:8" x14ac:dyDescent="0.35">
      <c r="A9" t="str" cm="1">
        <f t="array" ref="A9:H20">IFERROR(_FV(A6,"arrayPreview"),_xlfn._DF_Python_str(A6))</f>
        <v/>
      </c>
      <c r="B9" t="str">
        <v>Data_Operazione</v>
      </c>
      <c r="C9" t="str">
        <v>Data_Valuta</v>
      </c>
      <c r="D9" t="str">
        <v>Entrate</v>
      </c>
      <c r="E9" t="str">
        <v>Uscite</v>
      </c>
      <c r="F9" t="str">
        <v>Descrizione</v>
      </c>
      <c r="G9" t="str">
        <v>Descrizione_Completa</v>
      </c>
      <c r="H9" t="str">
        <v>Stato</v>
      </c>
    </row>
    <row r="10" spans="1:8" x14ac:dyDescent="0.35">
      <c r="A10">
        <v>0</v>
      </c>
      <c r="B10" vm="2">
        <v>45910</v>
      </c>
      <c r="C10" vm="2">
        <v>45910</v>
      </c>
      <c r="D10" vm="3">
        <v>0</v>
      </c>
      <c r="E10">
        <v>-300.95</v>
      </c>
      <c r="F10" t="str">
        <v>Acquisto fondi online in euro</v>
      </c>
      <c r="G10" t="str">
        <v>Rata Pac: SIC PICTET GL MEG SEL R-EUR LU0391944815 Mandato: 109171289 Numero ordine: 60.188.723 Cliente: NICITA CONCETTA</v>
      </c>
      <c r="H10" t="str">
        <v>Contabilizzato</v>
      </c>
    </row>
    <row r="11" spans="1:8" x14ac:dyDescent="0.35">
      <c r="A11">
        <v>1</v>
      </c>
      <c r="B11" vm="4">
        <v>45905</v>
      </c>
      <c r="C11" vm="5">
        <v>45900</v>
      </c>
      <c r="D11">
        <v>1.75</v>
      </c>
      <c r="E11" vm="3">
        <v>0</v>
      </c>
      <c r="F11" t="str">
        <v>Sconto Canone Mensile</v>
      </c>
      <c r="G11" t="str">
        <v>Sconto Canone Mensile Agosto 2025</v>
      </c>
      <c r="H11" t="str">
        <v>Contabilizzato</v>
      </c>
    </row>
    <row r="12" spans="1:8" x14ac:dyDescent="0.35">
      <c r="A12">
        <v>2</v>
      </c>
      <c r="B12" vm="4">
        <v>45905</v>
      </c>
      <c r="C12" vm="5">
        <v>45900</v>
      </c>
      <c r="D12" vm="3">
        <v>0</v>
      </c>
      <c r="E12">
        <v>-1.75</v>
      </c>
      <c r="F12" t="str">
        <v>Canone Mensile Conto</v>
      </c>
      <c r="G12" t="str">
        <v>Canone Mensile Conto Agosto 2025</v>
      </c>
      <c r="H12" t="str">
        <v>Contabilizzato</v>
      </c>
    </row>
    <row r="13" spans="1:8" x14ac:dyDescent="0.35">
      <c r="A13">
        <v>3</v>
      </c>
      <c r="B13" vm="6">
        <v>45902</v>
      </c>
      <c r="C13" vm="5">
        <v>45900</v>
      </c>
      <c r="D13" vm="3">
        <v>0</v>
      </c>
      <c r="E13">
        <v>-41.09</v>
      </c>
      <c r="F13" t="str">
        <v>Com.Cons.AdvicePlus Fee on top</v>
      </c>
      <c r="G13" t="str">
        <v>Commissioni Consulenza Advice Plus 8/202 5 per il deposito 8143003</v>
      </c>
      <c r="H13" t="str">
        <v>Contabilizzato</v>
      </c>
    </row>
    <row r="14" spans="1:8" x14ac:dyDescent="0.35">
      <c r="A14">
        <v>4</v>
      </c>
      <c r="B14" vm="7">
        <v>45901</v>
      </c>
      <c r="C14" vm="7">
        <v>45901</v>
      </c>
      <c r="D14" vm="3">
        <v>0</v>
      </c>
      <c r="E14">
        <v>-500.6</v>
      </c>
      <c r="F14" t="str">
        <v>Acquisto fondi online in euro</v>
      </c>
      <c r="G14" t="str">
        <v>Rata Pac: SIC FAM MEGATRENDS L ACC IE00BJCX8943 Mandato: 109171288 Numero ordine: 60.044.403 Cliente: NICITA CONCETTA</v>
      </c>
      <c r="H14" t="str">
        <v>Contabilizzato</v>
      </c>
    </row>
    <row r="15" spans="1:8" x14ac:dyDescent="0.3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</row>
    <row r="16" spans="1:8" x14ac:dyDescent="0.35">
      <c r="A16">
        <v>480</v>
      </c>
      <c r="B16" vm="8">
        <v>43171</v>
      </c>
      <c r="C16" vm="8">
        <v>43171</v>
      </c>
      <c r="D16" vm="3">
        <v>0</v>
      </c>
      <c r="E16">
        <v>-300.95</v>
      </c>
      <c r="F16" t="str">
        <v>Acquisto fondi online in euro</v>
      </c>
      <c r="G16" t="str">
        <v>Rata Pac: SIC PICTET GL MEG SEL R-EUR LU0391944815 Mandato: 107118968 Numero ordine: 25.565.222 Cliente: NICITA CONCETTA</v>
      </c>
      <c r="H16" t="str">
        <v>Contabilizzato</v>
      </c>
    </row>
    <row r="17" spans="1:8" x14ac:dyDescent="0.35">
      <c r="A17">
        <v>481</v>
      </c>
      <c r="B17" vm="9">
        <v>43143</v>
      </c>
      <c r="C17" vm="9">
        <v>43143</v>
      </c>
      <c r="D17" vm="3">
        <v>0</v>
      </c>
      <c r="E17">
        <v>-300.95</v>
      </c>
      <c r="F17" t="str">
        <v>Acquisto fondi online in euro</v>
      </c>
      <c r="G17" t="str">
        <v>Rata Pac: SIC PICTET GL MEG SEL R-EUR LU0391944815 Mandato: 107118968 Numero ordine: 25.279.122 Cliente: NICITA CONCETTA</v>
      </c>
      <c r="H17" t="str">
        <v>Contabilizzato</v>
      </c>
    </row>
    <row r="18" spans="1:8" x14ac:dyDescent="0.35">
      <c r="A18">
        <v>482</v>
      </c>
      <c r="B18" vm="10">
        <v>43126</v>
      </c>
      <c r="C18" vm="10">
        <v>43126</v>
      </c>
      <c r="D18">
        <v>179.66</v>
      </c>
      <c r="E18" vm="3">
        <v>0</v>
      </c>
      <c r="F18" t="str">
        <v>Proventi fondo</v>
      </c>
      <c r="G18" t="str">
        <v>Dividendo: SIC LU0575777627 CORE DIVIDEND E DIS Cliente: NICITA CONCETTA</v>
      </c>
      <c r="H18" t="str">
        <v>Contabilizzato</v>
      </c>
    </row>
    <row r="19" spans="1:8" x14ac:dyDescent="0.35">
      <c r="A19">
        <v>483</v>
      </c>
      <c r="B19" vm="11">
        <v>43110</v>
      </c>
      <c r="C19" vm="11">
        <v>43110</v>
      </c>
      <c r="D19" vm="3">
        <v>0</v>
      </c>
      <c r="E19">
        <v>-300.95</v>
      </c>
      <c r="F19" t="str">
        <v>Acquisto fondi online in euro</v>
      </c>
      <c r="G19" t="str">
        <v>Rata Pac: SIC PICTET GL MEG SEL R-EUR LU0391944815 Mandato: 107118968 Numero ordine: 24.940.822 Cliente: NICITA CONCETTA</v>
      </c>
      <c r="H19" t="str">
        <v>Contabilizzato</v>
      </c>
    </row>
    <row r="20" spans="1:8" x14ac:dyDescent="0.35">
      <c r="A20">
        <v>484</v>
      </c>
      <c r="B20" vm="12">
        <v>43105</v>
      </c>
      <c r="C20" vm="13">
        <v>43100</v>
      </c>
      <c r="D20" vm="3">
        <v>0</v>
      </c>
      <c r="E20">
        <v>-38.799999999999997</v>
      </c>
      <c r="F20" t="str">
        <v>Imposta bollo dossier titoli</v>
      </c>
      <c r="G20" t="str">
        <v>Addebito imposta di bollo Dossier: 2744497</v>
      </c>
      <c r="H20" t="str">
        <v>Contabilizzato</v>
      </c>
    </row>
    <row r="23" spans="1:8" ht="18.5" x14ac:dyDescent="0.45">
      <c r="A23" s="7" t="s">
        <v>469</v>
      </c>
    </row>
    <row r="24" spans="1:8" x14ac:dyDescent="0.35">
      <c r="A24" t="e" cm="1" vm="14">
        <f t="array" ref="A24">_xlfn._xlws.PY(1,1)</f>
        <v>#VALUE!</v>
      </c>
    </row>
    <row r="43" spans="1:1" ht="18.5" x14ac:dyDescent="0.45">
      <c r="A43" s="7" t="s">
        <v>470</v>
      </c>
    </row>
    <row r="44" spans="1:1" x14ac:dyDescent="0.35">
      <c r="A44" t="e" cm="1" vm="15">
        <f t="array" ref="A44">_xlfn._xlws.PY(2,1)</f>
        <v>#VALUE!</v>
      </c>
    </row>
    <row r="46" spans="1:1" ht="15.5" x14ac:dyDescent="0.35">
      <c r="A46" s="8" t="s">
        <v>468</v>
      </c>
    </row>
    <row r="47" spans="1:1" x14ac:dyDescent="0.35">
      <c r="A47" t="str" cm="1">
        <f t="array" ref="A47:A48">IFERROR(_FV(A44,"arrayPreview"),_xlfn._DF_Python_str(A44))</f>
        <v>&lt;DataFrame&gt;</v>
      </c>
    </row>
    <row r="48" spans="1:1" x14ac:dyDescent="0.35">
      <c r="A48">
        <v>46799.69999999999</v>
      </c>
    </row>
    <row r="51" spans="1:8" ht="18.5" x14ac:dyDescent="0.45">
      <c r="A51" s="7" t="s">
        <v>471</v>
      </c>
    </row>
    <row r="52" spans="1:8" x14ac:dyDescent="0.35">
      <c r="A52" t="e" cm="1" vm="16">
        <f t="array" ref="A52">_xlfn._xlws.PY(3,1)</f>
        <v>#VALUE!</v>
      </c>
    </row>
    <row r="54" spans="1:8" ht="15.5" x14ac:dyDescent="0.35">
      <c r="A54" s="8" t="s">
        <v>468</v>
      </c>
    </row>
    <row r="55" spans="1:8" x14ac:dyDescent="0.35">
      <c r="A55" t="str" cm="1">
        <f t="array" ref="A55:H66">IFERROR(_FV(A52,"arrayPreview"),_xlfn._DF_Python_str(A52))</f>
        <v/>
      </c>
      <c r="B55" t="str">
        <v>Data_Operazione</v>
      </c>
      <c r="C55" t="str">
        <v>Data_Valuta</v>
      </c>
      <c r="D55" t="str">
        <v>Entrate</v>
      </c>
      <c r="E55" t="str">
        <v>Uscite</v>
      </c>
      <c r="F55" t="str">
        <v>Descrizione</v>
      </c>
      <c r="G55" t="str">
        <v>Descrizione_Completa</v>
      </c>
      <c r="H55" t="str">
        <v>Stato</v>
      </c>
    </row>
    <row r="56" spans="1:8" x14ac:dyDescent="0.35">
      <c r="A56">
        <v>0</v>
      </c>
      <c r="B56" vm="2">
        <v>45910</v>
      </c>
      <c r="C56" vm="2">
        <v>45910</v>
      </c>
      <c r="D56" vm="3">
        <v>0</v>
      </c>
      <c r="E56">
        <v>-300.95</v>
      </c>
      <c r="F56" t="str">
        <v>Acquisto fondi online in euro</v>
      </c>
      <c r="G56" t="str">
        <v>Rata Pac: SIC PICTET GL MEG SEL R-EUR LU0391944815 Mandato: 109171289 Numero ordine: 60.188.723 Cliente: NICITA CONCETTA</v>
      </c>
      <c r="H56" t="str">
        <v>Contabilizzato</v>
      </c>
    </row>
    <row r="57" spans="1:8" x14ac:dyDescent="0.35">
      <c r="A57">
        <v>4</v>
      </c>
      <c r="B57" vm="7">
        <v>45901</v>
      </c>
      <c r="C57" vm="7">
        <v>45901</v>
      </c>
      <c r="D57" vm="3">
        <v>0</v>
      </c>
      <c r="E57">
        <v>-500.6</v>
      </c>
      <c r="F57" t="str">
        <v>Acquisto fondi online in euro</v>
      </c>
      <c r="G57" t="str">
        <v>Rata Pac: SIC FAM MEGATRENDS L ACC IE00BJCX8943 Mandato: 109171288 Numero ordine: 60.044.403 Cliente: NICITA CONCETTA</v>
      </c>
      <c r="H57" t="str">
        <v>Contabilizzato</v>
      </c>
    </row>
    <row r="58" spans="1:8" x14ac:dyDescent="0.35">
      <c r="A58">
        <v>5</v>
      </c>
      <c r="B58" vm="17">
        <v>45880</v>
      </c>
      <c r="C58" vm="17">
        <v>45880</v>
      </c>
      <c r="D58" vm="3">
        <v>0</v>
      </c>
      <c r="E58">
        <v>-300.95</v>
      </c>
      <c r="F58" t="str">
        <v>Acquisto fondi online in euro</v>
      </c>
      <c r="G58" t="str">
        <v>Rata Pac: SIC PICTET GL MEG SEL R-EUR LU0391944815 Mandato: 109171289 Numero ordine: 59.865.119 Cliente: NICITA CONCETTA</v>
      </c>
      <c r="H58" t="str">
        <v>Contabilizzato</v>
      </c>
    </row>
    <row r="59" spans="1:8" x14ac:dyDescent="0.35">
      <c r="A59">
        <v>9</v>
      </c>
      <c r="B59" vm="18">
        <v>45870</v>
      </c>
      <c r="C59" vm="18">
        <v>45870</v>
      </c>
      <c r="D59" vm="3">
        <v>0</v>
      </c>
      <c r="E59">
        <v>-500.6</v>
      </c>
      <c r="F59" t="str">
        <v>Acquisto fondi online in euro</v>
      </c>
      <c r="G59" t="str">
        <v>Rata Pac: SIC FAM MEGATRENDS L ACC IE00BJCX8943 Mandato: 109171288 Numero ordine: 59.722.224 Cliente: NICITA CONCETTA</v>
      </c>
      <c r="H59" t="str">
        <v>Contabilizzato</v>
      </c>
    </row>
    <row r="60" spans="1:8" x14ac:dyDescent="0.35">
      <c r="A60">
        <v>10</v>
      </c>
      <c r="B60" vm="19">
        <v>45848</v>
      </c>
      <c r="C60" vm="19">
        <v>45848</v>
      </c>
      <c r="D60" vm="3">
        <v>0</v>
      </c>
      <c r="E60">
        <v>-300.95</v>
      </c>
      <c r="F60" t="str">
        <v>Acquisto fondi online in euro</v>
      </c>
      <c r="G60" t="str">
        <v>Rata Pac: SIC PICTET GL MEG SEL R-EUR LU0391944815 Mandato: 109171289 Numero ordine: 59.481.913 Cliente: NICITA CONCETTA</v>
      </c>
      <c r="H60" t="str">
        <v>Contabilizzato</v>
      </c>
    </row>
    <row r="61" spans="1:8" x14ac:dyDescent="0.35">
      <c r="A61" t="str">
        <v>...</v>
      </c>
      <c r="B61" t="str">
        <v>...</v>
      </c>
      <c r="C61" t="str">
        <v>...</v>
      </c>
      <c r="D61" t="str">
        <v>...</v>
      </c>
      <c r="E61" t="str">
        <v>...</v>
      </c>
      <c r="F61" t="str">
        <v>...</v>
      </c>
      <c r="G61" t="str">
        <v>...</v>
      </c>
      <c r="H61" t="str">
        <v>...</v>
      </c>
    </row>
    <row r="62" spans="1:8" x14ac:dyDescent="0.35">
      <c r="A62">
        <v>475</v>
      </c>
      <c r="B62" vm="20">
        <v>43291</v>
      </c>
      <c r="C62" vm="20">
        <v>43291</v>
      </c>
      <c r="D62" vm="3">
        <v>0</v>
      </c>
      <c r="E62">
        <v>-300.95</v>
      </c>
      <c r="F62" t="str">
        <v>Acquisto fondi online in euro</v>
      </c>
      <c r="G62" t="str">
        <v>Rata Pac: SIC PICTET GL MEG SEL R-EUR LU0391944815 Mandato: 107118968 Numero ordine: 26.868.461 Cliente: NICITA CONCETTA</v>
      </c>
      <c r="H62" t="str">
        <v>Contabilizzato</v>
      </c>
    </row>
    <row r="63" spans="1:8" x14ac:dyDescent="0.35">
      <c r="A63">
        <v>477</v>
      </c>
      <c r="B63" vm="21">
        <v>43262</v>
      </c>
      <c r="C63" vm="21">
        <v>43262</v>
      </c>
      <c r="D63" vm="3">
        <v>0</v>
      </c>
      <c r="E63">
        <v>-300.95</v>
      </c>
      <c r="F63" t="str">
        <v>Acquisto fondi online in euro</v>
      </c>
      <c r="G63" t="str">
        <v>Rata Pac: SIC PICTET GL MEG SEL R-EUR LU0391944815 Mandato: 107118968 Numero ordine: 26.530.890 Cliente: NICITA CONCETTA</v>
      </c>
      <c r="H63" t="str">
        <v>Contabilizzato</v>
      </c>
    </row>
    <row r="64" spans="1:8" x14ac:dyDescent="0.35">
      <c r="A64">
        <v>480</v>
      </c>
      <c r="B64" vm="8">
        <v>43171</v>
      </c>
      <c r="C64" vm="8">
        <v>43171</v>
      </c>
      <c r="D64" vm="3">
        <v>0</v>
      </c>
      <c r="E64">
        <v>-300.95</v>
      </c>
      <c r="F64" t="str">
        <v>Acquisto fondi online in euro</v>
      </c>
      <c r="G64" t="str">
        <v>Rata Pac: SIC PICTET GL MEG SEL R-EUR LU0391944815 Mandato: 107118968 Numero ordine: 25.565.222 Cliente: NICITA CONCETTA</v>
      </c>
      <c r="H64" t="str">
        <v>Contabilizzato</v>
      </c>
    </row>
    <row r="65" spans="1:8" x14ac:dyDescent="0.35">
      <c r="A65">
        <v>481</v>
      </c>
      <c r="B65" vm="9">
        <v>43143</v>
      </c>
      <c r="C65" vm="9">
        <v>43143</v>
      </c>
      <c r="D65" vm="3">
        <v>0</v>
      </c>
      <c r="E65">
        <v>-300.95</v>
      </c>
      <c r="F65" t="str">
        <v>Acquisto fondi online in euro</v>
      </c>
      <c r="G65" t="str">
        <v>Rata Pac: SIC PICTET GL MEG SEL R-EUR LU0391944815 Mandato: 107118968 Numero ordine: 25.279.122 Cliente: NICITA CONCETTA</v>
      </c>
      <c r="H65" t="str">
        <v>Contabilizzato</v>
      </c>
    </row>
    <row r="66" spans="1:8" x14ac:dyDescent="0.35">
      <c r="A66">
        <v>483</v>
      </c>
      <c r="B66" vm="11">
        <v>43110</v>
      </c>
      <c r="C66" vm="11">
        <v>43110</v>
      </c>
      <c r="D66" vm="3">
        <v>0</v>
      </c>
      <c r="E66">
        <v>-300.95</v>
      </c>
      <c r="F66" t="str">
        <v>Acquisto fondi online in euro</v>
      </c>
      <c r="G66" t="str">
        <v>Rata Pac: SIC PICTET GL MEG SEL R-EUR LU0391944815 Mandato: 107118968 Numero ordine: 24.940.822 Cliente: NICITA CONCETTA</v>
      </c>
      <c r="H66" t="str">
        <v>Contabilizzato</v>
      </c>
    </row>
    <row r="69" spans="1:8" ht="18.5" x14ac:dyDescent="0.45">
      <c r="A69" s="7" t="s">
        <v>472</v>
      </c>
    </row>
    <row r="70" spans="1:8" x14ac:dyDescent="0.35">
      <c r="A70" cm="1" vm="22">
        <f t="array" ref="A70">_xlfn._xlws.PY(4,1)</f>
        <v>46799.69999999999</v>
      </c>
    </row>
    <row r="73" spans="1:8" ht="18.5" x14ac:dyDescent="0.45">
      <c r="A73" s="7" t="s">
        <v>473</v>
      </c>
    </row>
    <row r="74" spans="1:8" x14ac:dyDescent="0.35">
      <c r="A74" t="e" cm="1" vm="23">
        <f t="array" ref="A74">_xlfn._xlws.PY(5,1)</f>
        <v>#VALUE!</v>
      </c>
    </row>
    <row r="76" spans="1:8" ht="15.5" x14ac:dyDescent="0.35">
      <c r="A76" s="8" t="s">
        <v>468</v>
      </c>
    </row>
    <row r="77" spans="1:8" x14ac:dyDescent="0.35">
      <c r="A77" t="str" cm="1">
        <f t="array" ref="A77:B78">IFERROR(_FV(A74,"arrayPreview"),_xlfn._DF_Python_str(A74))</f>
        <v>PICTET</v>
      </c>
      <c r="B77">
        <v>22270.3</v>
      </c>
    </row>
    <row r="78" spans="1:8" x14ac:dyDescent="0.35">
      <c r="A78" t="str">
        <v>MEGATRENDS</v>
      </c>
      <c r="B78">
        <v>24529.399999999998</v>
      </c>
    </row>
    <row r="81" spans="1:9" ht="18.5" x14ac:dyDescent="0.45">
      <c r="A81" s="7" t="s">
        <v>474</v>
      </c>
    </row>
    <row r="82" spans="1:9" x14ac:dyDescent="0.35">
      <c r="A82" t="e" cm="1" vm="24">
        <f t="array" ref="A82">_xlfn._xlws.PY(6,1)</f>
        <v>#VALUE!</v>
      </c>
    </row>
    <row r="84" spans="1:9" ht="15.5" x14ac:dyDescent="0.35">
      <c r="A84" s="8" t="s">
        <v>468</v>
      </c>
    </row>
    <row r="85" spans="1:9" x14ac:dyDescent="0.35">
      <c r="A85" t="str" cm="1">
        <f t="array" ref="A85:I96">IFERROR(_FV(A82,"arrayPreview"),_xlfn._DF_Python_str(A82))</f>
        <v/>
      </c>
      <c r="B85" t="str">
        <v>Data_Operazione</v>
      </c>
      <c r="C85" t="str">
        <v>Data_Valuta</v>
      </c>
      <c r="D85" t="str">
        <v>Entrate</v>
      </c>
      <c r="E85" t="str">
        <v>Uscite</v>
      </c>
      <c r="F85" t="str">
        <v>Descrizione</v>
      </c>
      <c r="G85" t="str">
        <v>Descrizione_Completa</v>
      </c>
      <c r="H85" t="str">
        <v>Stato</v>
      </c>
      <c r="I85" t="str">
        <v>Nome_Asset</v>
      </c>
    </row>
    <row r="86" spans="1:9" x14ac:dyDescent="0.35">
      <c r="A86">
        <v>0</v>
      </c>
      <c r="B86" vm="2">
        <v>45910</v>
      </c>
      <c r="C86" vm="2">
        <v>45910</v>
      </c>
      <c r="D86" vm="3">
        <v>0</v>
      </c>
      <c r="E86">
        <v>-300.95</v>
      </c>
      <c r="F86" t="str">
        <v>Acquisto fondi online in euro</v>
      </c>
      <c r="G86" t="str">
        <v>Rata Pac: SIC PICTET GL MEG SEL R-EUR LU0391944815 Mandato: 109171289 Numero ordine: 60.188.723 Cliente: NICITA CONCETTA</v>
      </c>
      <c r="H86" t="str">
        <v>Contabilizzato</v>
      </c>
      <c r="I86" t="str">
        <v>SIC PICTET GL MEG SEL R-EUR LU0391944815</v>
      </c>
    </row>
    <row r="87" spans="1:9" x14ac:dyDescent="0.35">
      <c r="A87">
        <v>4</v>
      </c>
      <c r="B87" vm="7">
        <v>45901</v>
      </c>
      <c r="C87" vm="7">
        <v>45901</v>
      </c>
      <c r="D87" vm="3">
        <v>0</v>
      </c>
      <c r="E87">
        <v>-500.6</v>
      </c>
      <c r="F87" t="str">
        <v>Acquisto fondi online in euro</v>
      </c>
      <c r="G87" t="str">
        <v>Rata Pac: SIC FAM MEGATRENDS L ACC IE00BJCX8943 Mandato: 109171288 Numero ordine: 60.044.403 Cliente: NICITA CONCETTA</v>
      </c>
      <c r="H87" t="str">
        <v>Contabilizzato</v>
      </c>
      <c r="I87" t="str">
        <v>SIC FAM MEGATRENDS L ACC IE00BJCX8943</v>
      </c>
    </row>
    <row r="88" spans="1:9" x14ac:dyDescent="0.35">
      <c r="A88">
        <v>5</v>
      </c>
      <c r="B88" vm="17">
        <v>45880</v>
      </c>
      <c r="C88" vm="17">
        <v>45880</v>
      </c>
      <c r="D88" vm="3">
        <v>0</v>
      </c>
      <c r="E88">
        <v>-300.95</v>
      </c>
      <c r="F88" t="str">
        <v>Acquisto fondi online in euro</v>
      </c>
      <c r="G88" t="str">
        <v>Rata Pac: SIC PICTET GL MEG SEL R-EUR LU0391944815 Mandato: 109171289 Numero ordine: 59.865.119 Cliente: NICITA CONCETTA</v>
      </c>
      <c r="H88" t="str">
        <v>Contabilizzato</v>
      </c>
      <c r="I88" t="str">
        <v>SIC PICTET GL MEG SEL R-EUR LU0391944815</v>
      </c>
    </row>
    <row r="89" spans="1:9" x14ac:dyDescent="0.35">
      <c r="A89">
        <v>9</v>
      </c>
      <c r="B89" vm="18">
        <v>45870</v>
      </c>
      <c r="C89" vm="18">
        <v>45870</v>
      </c>
      <c r="D89" vm="3">
        <v>0</v>
      </c>
      <c r="E89">
        <v>-500.6</v>
      </c>
      <c r="F89" t="str">
        <v>Acquisto fondi online in euro</v>
      </c>
      <c r="G89" t="str">
        <v>Rata Pac: SIC FAM MEGATRENDS L ACC IE00BJCX8943 Mandato: 109171288 Numero ordine: 59.722.224 Cliente: NICITA CONCETTA</v>
      </c>
      <c r="H89" t="str">
        <v>Contabilizzato</v>
      </c>
      <c r="I89" t="str">
        <v>SIC FAM MEGATRENDS L ACC IE00BJCX8943</v>
      </c>
    </row>
    <row r="90" spans="1:9" x14ac:dyDescent="0.35">
      <c r="A90">
        <v>10</v>
      </c>
      <c r="B90" vm="19">
        <v>45848</v>
      </c>
      <c r="C90" vm="19">
        <v>45848</v>
      </c>
      <c r="D90" vm="3">
        <v>0</v>
      </c>
      <c r="E90">
        <v>-300.95</v>
      </c>
      <c r="F90" t="str">
        <v>Acquisto fondi online in euro</v>
      </c>
      <c r="G90" t="str">
        <v>Rata Pac: SIC PICTET GL MEG SEL R-EUR LU0391944815 Mandato: 109171289 Numero ordine: 59.481.913 Cliente: NICITA CONCETTA</v>
      </c>
      <c r="H90" t="str">
        <v>Contabilizzato</v>
      </c>
      <c r="I90" t="str">
        <v>SIC PICTET GL MEG SEL R-EUR LU0391944815</v>
      </c>
    </row>
    <row r="91" spans="1:9" x14ac:dyDescent="0.35">
      <c r="A91" t="str">
        <v>...</v>
      </c>
      <c r="B91" t="str">
        <v>...</v>
      </c>
      <c r="C91" t="str">
        <v>...</v>
      </c>
      <c r="D91" t="str">
        <v>...</v>
      </c>
      <c r="E91" t="str">
        <v>...</v>
      </c>
      <c r="F91" t="str">
        <v>...</v>
      </c>
      <c r="G91" t="str">
        <v>...</v>
      </c>
      <c r="H91" t="str">
        <v>...</v>
      </c>
      <c r="I91" t="str">
        <v>...</v>
      </c>
    </row>
    <row r="92" spans="1:9" x14ac:dyDescent="0.35">
      <c r="A92">
        <v>475</v>
      </c>
      <c r="B92" vm="20">
        <v>43291</v>
      </c>
      <c r="C92" vm="20">
        <v>43291</v>
      </c>
      <c r="D92" vm="3">
        <v>0</v>
      </c>
      <c r="E92">
        <v>-300.95</v>
      </c>
      <c r="F92" t="str">
        <v>Acquisto fondi online in euro</v>
      </c>
      <c r="G92" t="str">
        <v>Rata Pac: SIC PICTET GL MEG SEL R-EUR LU0391944815 Mandato: 107118968 Numero ordine: 26.868.461 Cliente: NICITA CONCETTA</v>
      </c>
      <c r="H92" t="str">
        <v>Contabilizzato</v>
      </c>
      <c r="I92" t="str">
        <v>SIC PICTET GL MEG SEL R-EUR LU0391944815</v>
      </c>
    </row>
    <row r="93" spans="1:9" x14ac:dyDescent="0.35">
      <c r="A93">
        <v>477</v>
      </c>
      <c r="B93" vm="21">
        <v>43262</v>
      </c>
      <c r="C93" vm="21">
        <v>43262</v>
      </c>
      <c r="D93" vm="3">
        <v>0</v>
      </c>
      <c r="E93">
        <v>-300.95</v>
      </c>
      <c r="F93" t="str">
        <v>Acquisto fondi online in euro</v>
      </c>
      <c r="G93" t="str">
        <v>Rata Pac: SIC PICTET GL MEG SEL R-EUR LU0391944815 Mandato: 107118968 Numero ordine: 26.530.890 Cliente: NICITA CONCETTA</v>
      </c>
      <c r="H93" t="str">
        <v>Contabilizzato</v>
      </c>
      <c r="I93" t="str">
        <v>SIC PICTET GL MEG SEL R-EUR LU0391944815</v>
      </c>
    </row>
    <row r="94" spans="1:9" x14ac:dyDescent="0.35">
      <c r="A94">
        <v>480</v>
      </c>
      <c r="B94" vm="8">
        <v>43171</v>
      </c>
      <c r="C94" vm="8">
        <v>43171</v>
      </c>
      <c r="D94" vm="3">
        <v>0</v>
      </c>
      <c r="E94">
        <v>-300.95</v>
      </c>
      <c r="F94" t="str">
        <v>Acquisto fondi online in euro</v>
      </c>
      <c r="G94" t="str">
        <v>Rata Pac: SIC PICTET GL MEG SEL R-EUR LU0391944815 Mandato: 107118968 Numero ordine: 25.565.222 Cliente: NICITA CONCETTA</v>
      </c>
      <c r="H94" t="str">
        <v>Contabilizzato</v>
      </c>
      <c r="I94" t="str">
        <v>SIC PICTET GL MEG SEL R-EUR LU0391944815</v>
      </c>
    </row>
    <row r="95" spans="1:9" x14ac:dyDescent="0.35">
      <c r="A95">
        <v>481</v>
      </c>
      <c r="B95" vm="9">
        <v>43143</v>
      </c>
      <c r="C95" vm="9">
        <v>43143</v>
      </c>
      <c r="D95" vm="3">
        <v>0</v>
      </c>
      <c r="E95">
        <v>-300.95</v>
      </c>
      <c r="F95" t="str">
        <v>Acquisto fondi online in euro</v>
      </c>
      <c r="G95" t="str">
        <v>Rata Pac: SIC PICTET GL MEG SEL R-EUR LU0391944815 Mandato: 107118968 Numero ordine: 25.279.122 Cliente: NICITA CONCETTA</v>
      </c>
      <c r="H95" t="str">
        <v>Contabilizzato</v>
      </c>
      <c r="I95" t="str">
        <v>SIC PICTET GL MEG SEL R-EUR LU0391944815</v>
      </c>
    </row>
    <row r="96" spans="1:9" x14ac:dyDescent="0.35">
      <c r="A96">
        <v>483</v>
      </c>
      <c r="B96" vm="11">
        <v>43110</v>
      </c>
      <c r="C96" vm="11">
        <v>43110</v>
      </c>
      <c r="D96" vm="3">
        <v>0</v>
      </c>
      <c r="E96">
        <v>-300.95</v>
      </c>
      <c r="F96" t="str">
        <v>Acquisto fondi online in euro</v>
      </c>
      <c r="G96" t="str">
        <v>Rata Pac: SIC PICTET GL MEG SEL R-EUR LU0391944815 Mandato: 107118968 Numero ordine: 24.940.822 Cliente: NICITA CONCETTA</v>
      </c>
      <c r="H96" t="str">
        <v>Contabilizzato</v>
      </c>
      <c r="I96" t="str">
        <v>SIC PICTET GL MEG SEL R-EUR LU0391944815</v>
      </c>
    </row>
  </sheetData>
  <pageMargins left="0.7" right="0.7" top="0.75" bottom="0.75" header="0.3" footer="0.3"/>
  <pageSetup paperSize="9" orientation="portrait" r:id="rId1"/>
  <customProperties>
    <customPr name="isPythonAnalysisSheet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Movimenti</vt:lpstr>
      <vt:lpstr>Analisi1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creator>finecobank.com</dc:creator>
  <cp:lastModifiedBy>Giuseppe A. Barbagallo</cp:lastModifiedBy>
  <dcterms:created xsi:type="dcterms:W3CDTF">2025-09-22T14:39:15Z</dcterms:created>
  <dcterms:modified xsi:type="dcterms:W3CDTF">2025-09-25T16:21:23Z</dcterms:modified>
</cp:coreProperties>
</file>