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unity\Practice\Recipe 1 Engineer\References\Reference Data\"/>
    </mc:Choice>
  </mc:AlternateContent>
  <xr:revisionPtr revIDLastSave="0" documentId="8_{3DFD2FB6-8684-4C46-ACD9-B0065295F49A}" xr6:coauthVersionLast="47" xr6:coauthVersionMax="47" xr10:uidLastSave="{00000000-0000-0000-0000-000000000000}"/>
  <bookViews>
    <workbookView xWindow="-120" yWindow="-120" windowWidth="29040" windowHeight="16440" xr2:uid="{1357B46F-CED5-402D-9B12-29221C295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2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16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15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J18" i="1"/>
  <c r="R31" i="1"/>
  <c r="R10" i="1"/>
  <c r="R11" i="1"/>
  <c r="R12" i="1"/>
  <c r="R13" i="1"/>
  <c r="R14" i="1"/>
  <c r="R15" i="1"/>
  <c r="R9" i="1"/>
  <c r="S2" i="1"/>
  <c r="S3" i="1" s="1"/>
  <c r="S4" i="1" s="1"/>
  <c r="S5" i="1" s="1"/>
  <c r="S6" i="1" s="1"/>
  <c r="S7" i="1" s="1"/>
  <c r="S8" i="1" s="1"/>
  <c r="O32" i="1"/>
  <c r="M32" i="1"/>
  <c r="I32" i="1"/>
  <c r="M12" i="1"/>
  <c r="Q15" i="1"/>
  <c r="O20" i="1"/>
  <c r="O14" i="1"/>
  <c r="I24" i="1"/>
  <c r="I10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3" i="1"/>
  <c r="Q2" i="1"/>
  <c r="P14" i="1"/>
  <c r="P3" i="1"/>
  <c r="P4" i="1"/>
  <c r="P5" i="1"/>
  <c r="P6" i="1"/>
  <c r="P7" i="1"/>
  <c r="P8" i="1"/>
  <c r="P9" i="1"/>
  <c r="P10" i="1"/>
  <c r="P11" i="1"/>
  <c r="P12" i="1"/>
  <c r="P13" i="1"/>
  <c r="P2" i="1"/>
  <c r="E32" i="1"/>
  <c r="C32" i="1"/>
  <c r="N31" i="1"/>
  <c r="N21" i="1"/>
  <c r="N22" i="1"/>
  <c r="N23" i="1"/>
  <c r="N24" i="1"/>
  <c r="N25" i="1"/>
  <c r="N26" i="1"/>
  <c r="N27" i="1"/>
  <c r="N28" i="1"/>
  <c r="N29" i="1"/>
  <c r="N30" i="1"/>
  <c r="N20" i="1"/>
  <c r="N15" i="1"/>
  <c r="N16" i="1"/>
  <c r="N17" i="1"/>
  <c r="N18" i="1"/>
  <c r="N19" i="1"/>
  <c r="N14" i="1"/>
  <c r="N13" i="1"/>
  <c r="N3" i="1"/>
  <c r="N4" i="1"/>
  <c r="N5" i="1"/>
  <c r="N6" i="1"/>
  <c r="N7" i="1"/>
  <c r="N8" i="1"/>
  <c r="N9" i="1"/>
  <c r="N10" i="1"/>
  <c r="N11" i="1"/>
  <c r="N12" i="1"/>
  <c r="N2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H25" i="1"/>
  <c r="H26" i="1"/>
  <c r="H27" i="1"/>
  <c r="H28" i="1"/>
  <c r="H29" i="1"/>
  <c r="H30" i="1"/>
  <c r="H31" i="1"/>
  <c r="H2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10" i="1"/>
  <c r="L23" i="1"/>
  <c r="L24" i="1"/>
  <c r="L25" i="1"/>
  <c r="L26" i="1"/>
  <c r="L27" i="1"/>
  <c r="L28" i="1"/>
  <c r="L29" i="1"/>
  <c r="L30" i="1"/>
  <c r="L31" i="1"/>
  <c r="L22" i="1"/>
  <c r="L13" i="1"/>
  <c r="L14" i="1"/>
  <c r="L15" i="1"/>
  <c r="L16" i="1"/>
  <c r="L17" i="1"/>
  <c r="L18" i="1"/>
  <c r="L19" i="1"/>
  <c r="L20" i="1"/>
  <c r="L21" i="1"/>
  <c r="L12" i="1"/>
  <c r="L3" i="1"/>
  <c r="L4" i="1"/>
  <c r="L5" i="1"/>
  <c r="L6" i="1"/>
  <c r="L7" i="1"/>
  <c r="L8" i="1"/>
  <c r="L9" i="1"/>
  <c r="L10" i="1"/>
  <c r="L11" i="1"/>
  <c r="L2" i="1"/>
  <c r="H3" i="1"/>
  <c r="H4" i="1"/>
  <c r="H5" i="1"/>
  <c r="H6" i="1"/>
  <c r="H7" i="1"/>
  <c r="H8" i="1"/>
  <c r="H9" i="1"/>
  <c r="H2" i="1"/>
  <c r="I2" i="1" s="1"/>
  <c r="I3" i="1" s="1"/>
  <c r="I4" i="1" s="1"/>
  <c r="I5" i="1" s="1"/>
  <c r="I6" i="1" s="1"/>
  <c r="I7" i="1" s="1"/>
  <c r="I8" i="1" s="1"/>
  <c r="I9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M2" i="1"/>
  <c r="K2" i="1"/>
  <c r="K3" i="1" s="1"/>
  <c r="G2" i="1"/>
  <c r="E2" i="1"/>
  <c r="E3" i="1" s="1"/>
  <c r="E4" i="1" s="1"/>
  <c r="Q16" i="1" l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S9" i="1"/>
  <c r="S10" i="1" s="1"/>
  <c r="S11" i="1" s="1"/>
  <c r="S12" i="1" s="1"/>
  <c r="S13" i="1" s="1"/>
  <c r="S14" i="1" s="1"/>
  <c r="S15" i="1" s="1"/>
  <c r="S16" i="1" s="1"/>
  <c r="O15" i="1"/>
  <c r="O16" i="1" s="1"/>
  <c r="O17" i="1" s="1"/>
  <c r="O18" i="1" s="1"/>
  <c r="O19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I25" i="1"/>
  <c r="I26" i="1" s="1"/>
  <c r="I27" i="1" s="1"/>
  <c r="I28" i="1" s="1"/>
  <c r="I29" i="1" s="1"/>
  <c r="I30" i="1" s="1"/>
  <c r="I31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M3" i="1"/>
  <c r="M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M5" i="1"/>
  <c r="M6" i="1" s="1"/>
  <c r="M7" i="1" s="1"/>
  <c r="M8" i="1" s="1"/>
  <c r="M9" i="1" s="1"/>
  <c r="M10" i="1" s="1"/>
  <c r="M11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K17" i="1" l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S17" i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</calcChain>
</file>

<file path=xl/sharedStrings.xml><?xml version="1.0" encoding="utf-8"?>
<sst xmlns="http://schemas.openxmlformats.org/spreadsheetml/2006/main" count="20" uniqueCount="20">
  <si>
    <t>Lap</t>
  </si>
  <si>
    <t>Soft</t>
  </si>
  <si>
    <t>Medium</t>
  </si>
  <si>
    <t>Hard</t>
  </si>
  <si>
    <t>Soft Total Time</t>
  </si>
  <si>
    <t>Medium Total Time</t>
  </si>
  <si>
    <t>Hard Total Time</t>
  </si>
  <si>
    <t>Hard/Hard</t>
  </si>
  <si>
    <t>Hard/Hard Total Time</t>
  </si>
  <si>
    <t>S/M/S</t>
  </si>
  <si>
    <t>S/M/S Total Time</t>
  </si>
  <si>
    <t>S/S/S</t>
  </si>
  <si>
    <t>S/S/S Total Time</t>
  </si>
  <si>
    <t>M/S/M</t>
  </si>
  <si>
    <t>M/S/M Total Time</t>
  </si>
  <si>
    <t>Tires Used/Time With Stops</t>
  </si>
  <si>
    <t>M/H</t>
  </si>
  <si>
    <t>M/H Total Time</t>
  </si>
  <si>
    <t>S/S/H</t>
  </si>
  <si>
    <t>S/S/H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</si>
</sst>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2" applyNumberFormat="0" applyFill="0" applyAlignment="0" applyProtection="0"/>
  </cellStyleXfs>
  <cellXfs count="15">
    <xf numFmtId="0" fontId="0" fillId="0" borderId="0" xfId="0"/>
    <xf numFmtId="0" fontId="2" fillId="2" borderId="0" xfId="2"/>
    <xf numFmtId="0" fontId="1" fillId="2" borderId="1" xfId="1" applyFill="1"/>
    <xf numFmtId="0" fontId="4" fillId="0" borderId="2" xfId="4"/>
    <xf numFmtId="0" fontId="4" fillId="2" borderId="2" xfId="4" applyFill="1"/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1" fillId="2" borderId="1" xfId="1" applyFill="1" applyAlignment="1">
      <alignment horizontal="center"/>
    </xf>
    <xf numFmtId="0" fontId="2" fillId="2" borderId="0" xfId="2" applyAlignment="1">
      <alignment horizontal="center"/>
    </xf>
    <xf numFmtId="0" fontId="4" fillId="0" borderId="2" xfId="4" applyAlignment="1">
      <alignment horizontal="center"/>
    </xf>
    <xf numFmtId="0" fontId="1" fillId="3" borderId="1" xfId="1" applyFill="1" applyAlignment="1">
      <alignment horizontal="center"/>
    </xf>
    <xf numFmtId="0" fontId="3" fillId="3" borderId="0" xfId="3" applyAlignment="1">
      <alignment horizontal="center"/>
    </xf>
    <xf numFmtId="0" fontId="1" fillId="0" borderId="1" xfId="1" applyFill="1" applyAlignment="1">
      <alignment horizontal="center"/>
    </xf>
    <xf numFmtId="0" fontId="4" fillId="2" borderId="2" xfId="4" applyFill="1" applyAlignment="1">
      <alignment horizontal="center"/>
    </xf>
    <xf numFmtId="0" fontId="4" fillId="3" borderId="2" xfId="4" applyFill="1" applyAlignment="1">
      <alignment horizontal="center"/>
    </xf>
  </cellXfs>
  <cellStyles count="5">
    <cellStyle name="Bad" xfId="2" builtinId="27"/>
    <cellStyle name="Heading 3" xfId="1" builtinId="18"/>
    <cellStyle name="Neutral" xfId="3" builtinId="28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S/M/S Total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Sheet1!$I$2:$I$31</c:f>
              <c:numCache>
                <c:formatCode>General</c:formatCode>
                <c:ptCount val="30"/>
                <c:pt idx="0">
                  <c:v>25.15</c:v>
                </c:pt>
                <c:pt idx="1">
                  <c:v>50.75</c:v>
                </c:pt>
                <c:pt idx="2">
                  <c:v>77.099999999999994</c:v>
                </c:pt>
                <c:pt idx="3">
                  <c:v>104.5</c:v>
                </c:pt>
                <c:pt idx="4">
                  <c:v>133.25</c:v>
                </c:pt>
                <c:pt idx="5">
                  <c:v>163.65</c:v>
                </c:pt>
                <c:pt idx="6">
                  <c:v>196</c:v>
                </c:pt>
                <c:pt idx="7">
                  <c:v>230.6</c:v>
                </c:pt>
                <c:pt idx="8">
                  <c:v>289.53500000000003</c:v>
                </c:pt>
                <c:pt idx="9">
                  <c:v>318.47500000000002</c:v>
                </c:pt>
                <c:pt idx="10">
                  <c:v>347.49</c:v>
                </c:pt>
                <c:pt idx="11">
                  <c:v>376.65000000000003</c:v>
                </c:pt>
                <c:pt idx="12">
                  <c:v>406.02500000000003</c:v>
                </c:pt>
                <c:pt idx="13">
                  <c:v>435.68500000000006</c:v>
                </c:pt>
                <c:pt idx="14">
                  <c:v>465.70000000000005</c:v>
                </c:pt>
                <c:pt idx="15">
                  <c:v>496.14000000000004</c:v>
                </c:pt>
                <c:pt idx="16">
                  <c:v>527.07500000000005</c:v>
                </c:pt>
                <c:pt idx="17">
                  <c:v>558.57500000000005</c:v>
                </c:pt>
                <c:pt idx="18">
                  <c:v>590.71</c:v>
                </c:pt>
                <c:pt idx="19">
                  <c:v>623.55000000000007</c:v>
                </c:pt>
                <c:pt idx="20">
                  <c:v>657.16500000000008</c:v>
                </c:pt>
                <c:pt idx="21">
                  <c:v>691.62500000000011</c:v>
                </c:pt>
                <c:pt idx="22">
                  <c:v>746.77500000000009</c:v>
                </c:pt>
                <c:pt idx="23">
                  <c:v>772.37500000000011</c:v>
                </c:pt>
                <c:pt idx="24">
                  <c:v>798.72500000000014</c:v>
                </c:pt>
                <c:pt idx="25">
                  <c:v>826.12500000000011</c:v>
                </c:pt>
                <c:pt idx="26">
                  <c:v>854.87500000000011</c:v>
                </c:pt>
                <c:pt idx="27">
                  <c:v>885.27500000000009</c:v>
                </c:pt>
                <c:pt idx="28">
                  <c:v>917.62500000000011</c:v>
                </c:pt>
                <c:pt idx="29">
                  <c:v>952.22500000000014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4-4ECE-B526-7CF811DAA42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Hard/Hard Total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Sheet1!$K$2:$K$31</c:f>
              <c:numCache>
                <c:formatCode>General</c:formatCode>
                <c:ptCount val="30"/>
                <c:pt idx="0">
                  <c:v>30.01</c:v>
                </c:pt>
                <c:pt idx="1">
                  <c:v>60.050000000000004</c:v>
                </c:pt>
                <c:pt idx="2">
                  <c:v>90.140000000000015</c:v>
                </c:pt>
                <c:pt idx="3">
                  <c:v>120.30000000000001</c:v>
                </c:pt>
                <c:pt idx="4">
                  <c:v>150.55000000000001</c:v>
                </c:pt>
                <c:pt idx="5">
                  <c:v>180.91000000000003</c:v>
                </c:pt>
                <c:pt idx="6">
                  <c:v>211.40000000000003</c:v>
                </c:pt>
                <c:pt idx="7">
                  <c:v>242.04000000000002</c:v>
                </c:pt>
                <c:pt idx="8">
                  <c:v>272.85000000000002</c:v>
                </c:pt>
                <c:pt idx="9">
                  <c:v>303.85000000000002</c:v>
                </c:pt>
                <c:pt idx="10">
                  <c:v>335.06</c:v>
                </c:pt>
                <c:pt idx="11">
                  <c:v>366.5</c:v>
                </c:pt>
                <c:pt idx="12">
                  <c:v>398.19</c:v>
                </c:pt>
                <c:pt idx="13">
                  <c:v>430.15</c:v>
                </c:pt>
                <c:pt idx="14">
                  <c:v>462.4</c:v>
                </c:pt>
                <c:pt idx="15">
                  <c:v>522.41</c:v>
                </c:pt>
                <c:pt idx="16">
                  <c:v>552.45999999999992</c:v>
                </c:pt>
                <c:pt idx="17">
                  <c:v>582.57249999999988</c:v>
                </c:pt>
                <c:pt idx="18">
                  <c:v>612.77249999999992</c:v>
                </c:pt>
                <c:pt idx="19">
                  <c:v>643.08499999999992</c:v>
                </c:pt>
                <c:pt idx="20">
                  <c:v>673.53499999999997</c:v>
                </c:pt>
                <c:pt idx="21">
                  <c:v>704.14749999999992</c:v>
                </c:pt>
                <c:pt idx="22">
                  <c:v>734.94749999999988</c:v>
                </c:pt>
                <c:pt idx="23">
                  <c:v>765.95999999999992</c:v>
                </c:pt>
                <c:pt idx="24">
                  <c:v>797.20999999999992</c:v>
                </c:pt>
                <c:pt idx="25">
                  <c:v>828.72249999999997</c:v>
                </c:pt>
                <c:pt idx="26">
                  <c:v>860.52249999999992</c:v>
                </c:pt>
                <c:pt idx="27">
                  <c:v>892.63499999999988</c:v>
                </c:pt>
                <c:pt idx="28">
                  <c:v>925.08499999999992</c:v>
                </c:pt>
                <c:pt idx="29">
                  <c:v>957.89749999999992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4-4ECE-B526-7CF811DAA422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S/S/S Total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Sheet1!$M$2:$M$31</c:f>
              <c:numCache>
                <c:formatCode>General</c:formatCode>
                <c:ptCount val="30"/>
                <c:pt idx="0">
                  <c:v>25.15</c:v>
                </c:pt>
                <c:pt idx="1">
                  <c:v>50.75</c:v>
                </c:pt>
                <c:pt idx="2">
                  <c:v>77.099999999999994</c:v>
                </c:pt>
                <c:pt idx="3">
                  <c:v>104.5</c:v>
                </c:pt>
                <c:pt idx="4">
                  <c:v>133.25</c:v>
                </c:pt>
                <c:pt idx="5">
                  <c:v>163.65</c:v>
                </c:pt>
                <c:pt idx="6">
                  <c:v>196</c:v>
                </c:pt>
                <c:pt idx="7">
                  <c:v>230.6</c:v>
                </c:pt>
                <c:pt idx="8">
                  <c:v>267.75</c:v>
                </c:pt>
                <c:pt idx="9">
                  <c:v>307.75</c:v>
                </c:pt>
                <c:pt idx="10">
                  <c:v>362.9</c:v>
                </c:pt>
                <c:pt idx="11">
                  <c:v>388.5</c:v>
                </c:pt>
                <c:pt idx="12">
                  <c:v>414.85</c:v>
                </c:pt>
                <c:pt idx="13">
                  <c:v>442.25</c:v>
                </c:pt>
                <c:pt idx="14">
                  <c:v>471</c:v>
                </c:pt>
                <c:pt idx="15">
                  <c:v>501.4</c:v>
                </c:pt>
                <c:pt idx="16">
                  <c:v>533.75</c:v>
                </c:pt>
                <c:pt idx="17">
                  <c:v>568.35</c:v>
                </c:pt>
                <c:pt idx="18">
                  <c:v>605.5</c:v>
                </c:pt>
                <c:pt idx="19">
                  <c:v>645.5</c:v>
                </c:pt>
                <c:pt idx="20">
                  <c:v>670.65</c:v>
                </c:pt>
                <c:pt idx="21">
                  <c:v>696.25</c:v>
                </c:pt>
                <c:pt idx="22">
                  <c:v>722.6</c:v>
                </c:pt>
                <c:pt idx="23">
                  <c:v>750</c:v>
                </c:pt>
                <c:pt idx="24">
                  <c:v>778.75</c:v>
                </c:pt>
                <c:pt idx="25">
                  <c:v>809.15</c:v>
                </c:pt>
                <c:pt idx="26">
                  <c:v>841.5</c:v>
                </c:pt>
                <c:pt idx="27">
                  <c:v>876.1</c:v>
                </c:pt>
                <c:pt idx="28">
                  <c:v>913.25</c:v>
                </c:pt>
                <c:pt idx="29">
                  <c:v>953.25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4-4ECE-B526-7CF811DAA422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M/S/M Total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Sheet1!$O$2:$O$31</c:f>
              <c:numCache>
                <c:formatCode>General</c:formatCode>
                <c:ptCount val="30"/>
                <c:pt idx="0">
                  <c:v>28.934999999999999</c:v>
                </c:pt>
                <c:pt idx="1">
                  <c:v>57.875</c:v>
                </c:pt>
                <c:pt idx="2">
                  <c:v>86.89</c:v>
                </c:pt>
                <c:pt idx="3">
                  <c:v>116.05</c:v>
                </c:pt>
                <c:pt idx="4">
                  <c:v>145.42500000000001</c:v>
                </c:pt>
                <c:pt idx="5">
                  <c:v>175.08500000000001</c:v>
                </c:pt>
                <c:pt idx="6">
                  <c:v>205.1</c:v>
                </c:pt>
                <c:pt idx="7">
                  <c:v>235.54</c:v>
                </c:pt>
                <c:pt idx="8">
                  <c:v>266.47499999999997</c:v>
                </c:pt>
                <c:pt idx="9">
                  <c:v>297.97499999999997</c:v>
                </c:pt>
                <c:pt idx="10">
                  <c:v>330.10999999999996</c:v>
                </c:pt>
                <c:pt idx="11">
                  <c:v>362.94999999999993</c:v>
                </c:pt>
                <c:pt idx="12">
                  <c:v>418.09999999999991</c:v>
                </c:pt>
                <c:pt idx="13">
                  <c:v>443.69999999999993</c:v>
                </c:pt>
                <c:pt idx="14">
                  <c:v>470.04999999999995</c:v>
                </c:pt>
                <c:pt idx="15">
                  <c:v>497.44999999999993</c:v>
                </c:pt>
                <c:pt idx="16">
                  <c:v>526.19999999999993</c:v>
                </c:pt>
                <c:pt idx="17">
                  <c:v>556.59999999999991</c:v>
                </c:pt>
                <c:pt idx="18">
                  <c:v>615.53499999999985</c:v>
                </c:pt>
                <c:pt idx="19">
                  <c:v>644.47499999999991</c:v>
                </c:pt>
                <c:pt idx="20">
                  <c:v>673.4899999999999</c:v>
                </c:pt>
                <c:pt idx="21">
                  <c:v>702.64999999999986</c:v>
                </c:pt>
                <c:pt idx="22">
                  <c:v>732.02499999999986</c:v>
                </c:pt>
                <c:pt idx="23">
                  <c:v>761.68499999999983</c:v>
                </c:pt>
                <c:pt idx="24">
                  <c:v>791.69999999999982</c:v>
                </c:pt>
                <c:pt idx="25">
                  <c:v>822.13999999999987</c:v>
                </c:pt>
                <c:pt idx="26">
                  <c:v>853.07499999999982</c:v>
                </c:pt>
                <c:pt idx="27">
                  <c:v>884.57499999999982</c:v>
                </c:pt>
                <c:pt idx="28">
                  <c:v>916.70999999999981</c:v>
                </c:pt>
                <c:pt idx="29">
                  <c:v>949.54999999999984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4-4ECE-B526-7CF811DAA422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M/H Total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Sheet1!$Q$2:$Q$31</c:f>
              <c:numCache>
                <c:formatCode>General</c:formatCode>
                <c:ptCount val="30"/>
                <c:pt idx="0">
                  <c:v>28.934999999999999</c:v>
                </c:pt>
                <c:pt idx="1">
                  <c:v>57.875</c:v>
                </c:pt>
                <c:pt idx="2">
                  <c:v>86.89</c:v>
                </c:pt>
                <c:pt idx="3">
                  <c:v>116.05</c:v>
                </c:pt>
                <c:pt idx="4">
                  <c:v>145.42500000000001</c:v>
                </c:pt>
                <c:pt idx="5">
                  <c:v>175.08500000000001</c:v>
                </c:pt>
                <c:pt idx="6">
                  <c:v>205.1</c:v>
                </c:pt>
                <c:pt idx="7">
                  <c:v>235.54</c:v>
                </c:pt>
                <c:pt idx="8">
                  <c:v>266.47499999999997</c:v>
                </c:pt>
                <c:pt idx="9">
                  <c:v>297.97499999999997</c:v>
                </c:pt>
                <c:pt idx="10">
                  <c:v>330.10999999999996</c:v>
                </c:pt>
                <c:pt idx="11">
                  <c:v>362.94999999999993</c:v>
                </c:pt>
                <c:pt idx="12">
                  <c:v>396.56499999999994</c:v>
                </c:pt>
                <c:pt idx="13">
                  <c:v>456.57499999999993</c:v>
                </c:pt>
                <c:pt idx="14">
                  <c:v>486.61499999999995</c:v>
                </c:pt>
                <c:pt idx="15">
                  <c:v>516.70500000000004</c:v>
                </c:pt>
                <c:pt idx="16">
                  <c:v>546.86500000000001</c:v>
                </c:pt>
                <c:pt idx="17">
                  <c:v>577.11500000000001</c:v>
                </c:pt>
                <c:pt idx="18">
                  <c:v>607.47500000000002</c:v>
                </c:pt>
                <c:pt idx="19">
                  <c:v>637.96500000000003</c:v>
                </c:pt>
                <c:pt idx="20">
                  <c:v>668.60500000000002</c:v>
                </c:pt>
                <c:pt idx="21">
                  <c:v>699.41499999999996</c:v>
                </c:pt>
                <c:pt idx="22">
                  <c:v>730.41499999999996</c:v>
                </c:pt>
                <c:pt idx="23">
                  <c:v>761.625</c:v>
                </c:pt>
                <c:pt idx="24">
                  <c:v>793.06500000000005</c:v>
                </c:pt>
                <c:pt idx="25">
                  <c:v>824.75500000000011</c:v>
                </c:pt>
                <c:pt idx="26">
                  <c:v>856.71500000000015</c:v>
                </c:pt>
                <c:pt idx="27">
                  <c:v>888.96500000000015</c:v>
                </c:pt>
                <c:pt idx="28">
                  <c:v>921.52500000000009</c:v>
                </c:pt>
                <c:pt idx="29">
                  <c:v>954.41500000000008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64-4ECE-B526-7CF811DA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399136"/>
        <c:axId val="887402880"/>
      </c:lineChart>
      <c:catAx>
        <c:axId val="88739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02880"/>
        <c:crosses val="autoZero"/>
        <c:auto val="1"/>
        <c:lblAlgn val="ctr"/>
        <c:lblOffset val="100"/>
        <c:noMultiLvlLbl val="0"/>
      </c:catAx>
      <c:valAx>
        <c:axId val="8874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224116</xdr:colOff>
      <xdr:row>39</xdr:row>
      <xdr:rowOff>162483</xdr:rowOff>
    </xdr:from>
    <xdr:to>
      <xdr:col>18</xdr:col>
      <xdr:colOff>1311088</xdr:colOff>
      <xdr:row>105</xdr:row>
      <xdr:rowOff>33616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252309-F106-48CC-BFB2-5390D04DB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B9E7-E01A-4F47-9254-4E27B2FE6764}">
  <dimension ref="A1:S33"/>
  <sheetViews>
    <sheetView tabSelected="1" zoomScale="70" zoomScaleNormal="70" workbookViewId="0">
      <pane xSplit="1" topLeftCell="B1" activePane="topRight" state="frozen"/>
      <selection pane="topRight" activeCell="F12" sqref="F12"/>
    </sheetView>
  </sheetViews>
  <sheetFormatPr defaultRowHeight="15" x14ac:dyDescent="0.25"/>
  <cols>
    <col min="1" max="1" width="27.42578125" customWidth="1"/>
    <col min="2" max="2" width="18.28515625" style="5" customWidth="1"/>
    <col min="3" max="3" width="27.42578125" customWidth="1"/>
    <col min="4" max="4" width="18.28515625" style="5" customWidth="1"/>
    <col min="5" max="5" width="25.140625" style="5" customWidth="1"/>
    <col min="6" max="6" width="18.28515625" style="5" customWidth="1"/>
    <col min="7" max="7" width="25.140625" style="5" customWidth="1"/>
    <col min="8" max="8" width="18.28515625" style="5" customWidth="1"/>
    <col min="9" max="9" width="25.140625" style="5" customWidth="1"/>
    <col min="10" max="10" width="18.28515625" style="5" customWidth="1"/>
    <col min="11" max="11" width="25.140625" style="5" customWidth="1"/>
    <col min="12" max="12" width="18.28515625" style="5" customWidth="1"/>
    <col min="13" max="13" width="25.140625" style="5" customWidth="1"/>
    <col min="14" max="14" width="18.28515625" style="5" customWidth="1"/>
    <col min="15" max="15" width="25.140625" style="5" customWidth="1"/>
    <col min="16" max="16" width="18.28515625" style="5" customWidth="1"/>
    <col min="17" max="17" width="25.140625" style="5" customWidth="1"/>
    <col min="18" max="30" width="27.42578125" customWidth="1"/>
  </cols>
  <sheetData>
    <row r="1" spans="1:19" ht="15.75" thickBot="1" x14ac:dyDescent="0.3">
      <c r="A1" s="6" t="s">
        <v>0</v>
      </c>
      <c r="B1" s="7" t="s">
        <v>1</v>
      </c>
      <c r="C1" s="2" t="s">
        <v>4</v>
      </c>
      <c r="D1" s="10" t="s">
        <v>2</v>
      </c>
      <c r="E1" s="10" t="s">
        <v>5</v>
      </c>
      <c r="F1" s="6" t="s">
        <v>3</v>
      </c>
      <c r="G1" s="6" t="s">
        <v>6</v>
      </c>
      <c r="H1" s="6" t="s">
        <v>9</v>
      </c>
      <c r="I1" s="6" t="s">
        <v>10</v>
      </c>
      <c r="J1" s="6" t="s">
        <v>7</v>
      </c>
      <c r="K1" s="6" t="s">
        <v>8</v>
      </c>
      <c r="L1" s="6" t="s">
        <v>11</v>
      </c>
      <c r="M1" s="6" t="s">
        <v>12</v>
      </c>
      <c r="N1" s="6" t="s">
        <v>13</v>
      </c>
      <c r="O1" s="6" t="s">
        <v>14</v>
      </c>
      <c r="P1" s="12" t="s">
        <v>16</v>
      </c>
      <c r="Q1" s="12" t="s">
        <v>17</v>
      </c>
      <c r="R1" s="12" t="s">
        <v>18</v>
      </c>
      <c r="S1" s="12" t="s">
        <v>19</v>
      </c>
    </row>
    <row r="2" spans="1:19" x14ac:dyDescent="0.25">
      <c r="A2" s="5">
        <v>1</v>
      </c>
      <c r="B2" s="8">
        <f>0.15 * A2^2 - 5</f>
        <v>-4.8499999999999996</v>
      </c>
      <c r="C2" s="1">
        <f>30 + B2</f>
        <v>25.15</v>
      </c>
      <c r="D2" s="11">
        <f>0.035*A2^2 - 0.1 * A2 - 1</f>
        <v>-1.0649999999999999</v>
      </c>
      <c r="E2" s="11">
        <f>30+D2</f>
        <v>28.934999999999999</v>
      </c>
      <c r="F2" s="5">
        <f>0.01*(A2-3)^2</f>
        <v>0.04</v>
      </c>
      <c r="G2" s="5">
        <f>30+F2</f>
        <v>30.04</v>
      </c>
      <c r="H2" s="8">
        <f>0.15 * A2^2 - 5</f>
        <v>-4.8499999999999996</v>
      </c>
      <c r="I2" s="8">
        <f>30+H2</f>
        <v>25.15</v>
      </c>
      <c r="J2" s="5">
        <f>0.01*A2^2</f>
        <v>0.01</v>
      </c>
      <c r="K2" s="5">
        <f>30+J2</f>
        <v>30.01</v>
      </c>
      <c r="L2" s="8">
        <f>0.15 * A2^2 - 5</f>
        <v>-4.8499999999999996</v>
      </c>
      <c r="M2" s="8">
        <f>30 + L2</f>
        <v>25.15</v>
      </c>
      <c r="N2" s="11">
        <f>0.035*A2^2 - 0.1 * A2 - 1</f>
        <v>-1.0649999999999999</v>
      </c>
      <c r="O2" s="11">
        <f>30+N2</f>
        <v>28.934999999999999</v>
      </c>
      <c r="P2" s="11">
        <f>0.035*A2^2 - 0.1 * A2 - 1</f>
        <v>-1.0649999999999999</v>
      </c>
      <c r="Q2" s="11">
        <f>30+P2</f>
        <v>28.934999999999999</v>
      </c>
      <c r="R2" s="1">
        <f>0.15 * A2^2 - 5</f>
        <v>-4.8499999999999996</v>
      </c>
      <c r="S2">
        <f>30+R2</f>
        <v>25.15</v>
      </c>
    </row>
    <row r="3" spans="1:19" x14ac:dyDescent="0.25">
      <c r="A3" s="5">
        <v>2</v>
      </c>
      <c r="B3" s="8">
        <f t="shared" ref="B3:B31" si="0">0.15 * A3^2 - 5</f>
        <v>-4.4000000000000004</v>
      </c>
      <c r="C3" s="1">
        <f>C2+30+B3</f>
        <v>50.75</v>
      </c>
      <c r="D3" s="11">
        <f t="shared" ref="D3:D31" si="1">0.035*A3^2 - 0.1 * A3 - 1</f>
        <v>-1.06</v>
      </c>
      <c r="E3" s="11">
        <f>E2+30+D3</f>
        <v>57.875</v>
      </c>
      <c r="F3" s="5">
        <f t="shared" ref="F3:F31" si="2">0.01*(A3-3)^2</f>
        <v>0.01</v>
      </c>
      <c r="G3" s="5">
        <f>G2+30+F3</f>
        <v>60.05</v>
      </c>
      <c r="H3" s="8">
        <f t="shared" ref="H3:H9" si="3">0.15 * A3^2 - 5</f>
        <v>-4.4000000000000004</v>
      </c>
      <c r="I3" s="8">
        <f>I2+30+H3</f>
        <v>50.75</v>
      </c>
      <c r="J3" s="5">
        <f t="shared" ref="J3:J16" si="4">0.01*A3^2</f>
        <v>0.04</v>
      </c>
      <c r="K3" s="5">
        <f t="shared" ref="K3:K16" si="5">30+K2+J3</f>
        <v>60.050000000000004</v>
      </c>
      <c r="L3" s="8">
        <f t="shared" ref="L3:L11" si="6">0.15 * A3^2 - 5</f>
        <v>-4.4000000000000004</v>
      </c>
      <c r="M3" s="8">
        <f>M2+30+L3</f>
        <v>50.75</v>
      </c>
      <c r="N3" s="11">
        <f t="shared" ref="N3:N12" si="7">0.035*A3^2 - 0.1 * A3 - 1</f>
        <v>-1.06</v>
      </c>
      <c r="O3" s="11">
        <f>O2+30+N3</f>
        <v>57.875</v>
      </c>
      <c r="P3" s="11">
        <f t="shared" ref="P3:P14" si="8">0.035*A3^2 - 0.1 * A3 - 1</f>
        <v>-1.06</v>
      </c>
      <c r="Q3" s="11">
        <f>Q2+30+P3</f>
        <v>57.875</v>
      </c>
      <c r="R3" s="1">
        <f t="shared" ref="R3:R8" si="9">0.15 * A3^2 - 5</f>
        <v>-4.4000000000000004</v>
      </c>
      <c r="S3">
        <f>R3+30+S2</f>
        <v>50.75</v>
      </c>
    </row>
    <row r="4" spans="1:19" x14ac:dyDescent="0.25">
      <c r="A4" s="5">
        <v>3</v>
      </c>
      <c r="B4" s="8">
        <f t="shared" si="0"/>
        <v>-3.6500000000000004</v>
      </c>
      <c r="C4" s="1">
        <f t="shared" ref="C4:C31" si="10">C3+30+B4</f>
        <v>77.099999999999994</v>
      </c>
      <c r="D4" s="11">
        <f t="shared" si="1"/>
        <v>-0.98499999999999999</v>
      </c>
      <c r="E4" s="11">
        <f t="shared" ref="E4:E31" si="11">E3+30+D4</f>
        <v>86.89</v>
      </c>
      <c r="F4" s="5">
        <f t="shared" si="2"/>
        <v>0</v>
      </c>
      <c r="G4" s="5">
        <f t="shared" ref="G4:G31" si="12">G3+30+F4</f>
        <v>90.05</v>
      </c>
      <c r="H4" s="8">
        <f t="shared" si="3"/>
        <v>-3.6500000000000004</v>
      </c>
      <c r="I4" s="8">
        <f t="shared" ref="I4:I31" si="13">I3+30+H4</f>
        <v>77.099999999999994</v>
      </c>
      <c r="J4" s="5">
        <f t="shared" si="4"/>
        <v>0.09</v>
      </c>
      <c r="K4" s="5">
        <f t="shared" si="5"/>
        <v>90.140000000000015</v>
      </c>
      <c r="L4" s="8">
        <f t="shared" si="6"/>
        <v>-3.6500000000000004</v>
      </c>
      <c r="M4" s="8">
        <f t="shared" ref="M4:M31" si="14">M3+30+L4</f>
        <v>77.099999999999994</v>
      </c>
      <c r="N4" s="11">
        <f t="shared" si="7"/>
        <v>-0.98499999999999999</v>
      </c>
      <c r="O4" s="11">
        <f t="shared" ref="O4:O31" si="15">O3+30+N4</f>
        <v>86.89</v>
      </c>
      <c r="P4" s="11">
        <f t="shared" si="8"/>
        <v>-0.98499999999999999</v>
      </c>
      <c r="Q4" s="11">
        <f t="shared" ref="Q4:Q31" si="16">Q3+30+P4</f>
        <v>86.89</v>
      </c>
      <c r="R4" s="1">
        <f t="shared" si="9"/>
        <v>-3.6500000000000004</v>
      </c>
      <c r="S4">
        <f t="shared" ref="S4:S31" si="17">R4+30+S3</f>
        <v>77.099999999999994</v>
      </c>
    </row>
    <row r="5" spans="1:19" x14ac:dyDescent="0.25">
      <c r="A5" s="5">
        <v>4</v>
      </c>
      <c r="B5" s="8">
        <f t="shared" si="0"/>
        <v>-2.6</v>
      </c>
      <c r="C5" s="1">
        <f t="shared" si="10"/>
        <v>104.5</v>
      </c>
      <c r="D5" s="11">
        <f t="shared" si="1"/>
        <v>-0.84</v>
      </c>
      <c r="E5" s="11">
        <f t="shared" si="11"/>
        <v>116.05</v>
      </c>
      <c r="F5" s="5">
        <f t="shared" si="2"/>
        <v>0.01</v>
      </c>
      <c r="G5" s="5">
        <f t="shared" si="12"/>
        <v>120.06</v>
      </c>
      <c r="H5" s="8">
        <f t="shared" si="3"/>
        <v>-2.6</v>
      </c>
      <c r="I5" s="8">
        <f t="shared" si="13"/>
        <v>104.5</v>
      </c>
      <c r="J5" s="5">
        <f t="shared" si="4"/>
        <v>0.16</v>
      </c>
      <c r="K5" s="5">
        <f t="shared" si="5"/>
        <v>120.30000000000001</v>
      </c>
      <c r="L5" s="8">
        <f t="shared" si="6"/>
        <v>-2.6</v>
      </c>
      <c r="M5" s="8">
        <f t="shared" si="14"/>
        <v>104.5</v>
      </c>
      <c r="N5" s="11">
        <f t="shared" si="7"/>
        <v>-0.84</v>
      </c>
      <c r="O5" s="11">
        <f t="shared" si="15"/>
        <v>116.05</v>
      </c>
      <c r="P5" s="11">
        <f t="shared" si="8"/>
        <v>-0.84</v>
      </c>
      <c r="Q5" s="11">
        <f t="shared" si="16"/>
        <v>116.05</v>
      </c>
      <c r="R5" s="1">
        <f t="shared" si="9"/>
        <v>-2.6</v>
      </c>
      <c r="S5">
        <f t="shared" si="17"/>
        <v>104.5</v>
      </c>
    </row>
    <row r="6" spans="1:19" x14ac:dyDescent="0.25">
      <c r="A6" s="5">
        <v>5</v>
      </c>
      <c r="B6" s="8">
        <f t="shared" si="0"/>
        <v>-1.25</v>
      </c>
      <c r="C6" s="1">
        <f t="shared" si="10"/>
        <v>133.25</v>
      </c>
      <c r="D6" s="11">
        <f t="shared" si="1"/>
        <v>-0.62499999999999989</v>
      </c>
      <c r="E6" s="11">
        <f t="shared" si="11"/>
        <v>145.42500000000001</v>
      </c>
      <c r="F6" s="5">
        <f t="shared" si="2"/>
        <v>0.04</v>
      </c>
      <c r="G6" s="5">
        <f t="shared" si="12"/>
        <v>150.1</v>
      </c>
      <c r="H6" s="8">
        <f t="shared" si="3"/>
        <v>-1.25</v>
      </c>
      <c r="I6" s="8">
        <f t="shared" si="13"/>
        <v>133.25</v>
      </c>
      <c r="J6" s="5">
        <f t="shared" si="4"/>
        <v>0.25</v>
      </c>
      <c r="K6" s="5">
        <f t="shared" si="5"/>
        <v>150.55000000000001</v>
      </c>
      <c r="L6" s="8">
        <f t="shared" si="6"/>
        <v>-1.25</v>
      </c>
      <c r="M6" s="8">
        <f t="shared" si="14"/>
        <v>133.25</v>
      </c>
      <c r="N6" s="11">
        <f t="shared" si="7"/>
        <v>-0.62499999999999989</v>
      </c>
      <c r="O6" s="11">
        <f t="shared" si="15"/>
        <v>145.42500000000001</v>
      </c>
      <c r="P6" s="11">
        <f t="shared" si="8"/>
        <v>-0.62499999999999989</v>
      </c>
      <c r="Q6" s="11">
        <f t="shared" si="16"/>
        <v>145.42500000000001</v>
      </c>
      <c r="R6" s="1">
        <f t="shared" si="9"/>
        <v>-1.25</v>
      </c>
      <c r="S6">
        <f t="shared" si="17"/>
        <v>133.25</v>
      </c>
    </row>
    <row r="7" spans="1:19" x14ac:dyDescent="0.25">
      <c r="A7" s="5">
        <v>6</v>
      </c>
      <c r="B7" s="8">
        <f t="shared" si="0"/>
        <v>0.39999999999999947</v>
      </c>
      <c r="C7" s="1">
        <f t="shared" si="10"/>
        <v>163.65</v>
      </c>
      <c r="D7" s="11">
        <f t="shared" si="1"/>
        <v>-0.33999999999999986</v>
      </c>
      <c r="E7" s="11">
        <f t="shared" si="11"/>
        <v>175.08500000000001</v>
      </c>
      <c r="F7" s="5">
        <f t="shared" si="2"/>
        <v>0.09</v>
      </c>
      <c r="G7" s="5">
        <f t="shared" si="12"/>
        <v>180.19</v>
      </c>
      <c r="H7" s="8">
        <f t="shared" si="3"/>
        <v>0.39999999999999947</v>
      </c>
      <c r="I7" s="8">
        <f t="shared" si="13"/>
        <v>163.65</v>
      </c>
      <c r="J7" s="5">
        <f t="shared" si="4"/>
        <v>0.36</v>
      </c>
      <c r="K7" s="5">
        <f t="shared" si="5"/>
        <v>180.91000000000003</v>
      </c>
      <c r="L7" s="8">
        <f t="shared" si="6"/>
        <v>0.39999999999999947</v>
      </c>
      <c r="M7" s="8">
        <f t="shared" si="14"/>
        <v>163.65</v>
      </c>
      <c r="N7" s="11">
        <f t="shared" si="7"/>
        <v>-0.33999999999999986</v>
      </c>
      <c r="O7" s="11">
        <f t="shared" si="15"/>
        <v>175.08500000000001</v>
      </c>
      <c r="P7" s="11">
        <f t="shared" si="8"/>
        <v>-0.33999999999999986</v>
      </c>
      <c r="Q7" s="11">
        <f t="shared" si="16"/>
        <v>175.08500000000001</v>
      </c>
      <c r="R7" s="1">
        <f t="shared" si="9"/>
        <v>0.39999999999999947</v>
      </c>
      <c r="S7">
        <f t="shared" si="17"/>
        <v>163.65</v>
      </c>
    </row>
    <row r="8" spans="1:19" x14ac:dyDescent="0.25">
      <c r="A8" s="5">
        <v>7</v>
      </c>
      <c r="B8" s="8">
        <f t="shared" si="0"/>
        <v>2.3499999999999996</v>
      </c>
      <c r="C8" s="1">
        <f t="shared" si="10"/>
        <v>196</v>
      </c>
      <c r="D8" s="11">
        <f t="shared" si="1"/>
        <v>1.5000000000000124E-2</v>
      </c>
      <c r="E8" s="11">
        <f t="shared" si="11"/>
        <v>205.1</v>
      </c>
      <c r="F8" s="5">
        <f t="shared" si="2"/>
        <v>0.16</v>
      </c>
      <c r="G8" s="5">
        <f t="shared" si="12"/>
        <v>210.35</v>
      </c>
      <c r="H8" s="8">
        <f t="shared" si="3"/>
        <v>2.3499999999999996</v>
      </c>
      <c r="I8" s="8">
        <f t="shared" si="13"/>
        <v>196</v>
      </c>
      <c r="J8" s="5">
        <f t="shared" si="4"/>
        <v>0.49</v>
      </c>
      <c r="K8" s="5">
        <f t="shared" si="5"/>
        <v>211.40000000000003</v>
      </c>
      <c r="L8" s="8">
        <f t="shared" si="6"/>
        <v>2.3499999999999996</v>
      </c>
      <c r="M8" s="8">
        <f t="shared" si="14"/>
        <v>196</v>
      </c>
      <c r="N8" s="11">
        <f t="shared" si="7"/>
        <v>1.5000000000000124E-2</v>
      </c>
      <c r="O8" s="11">
        <f t="shared" si="15"/>
        <v>205.1</v>
      </c>
      <c r="P8" s="11">
        <f t="shared" si="8"/>
        <v>1.5000000000000124E-2</v>
      </c>
      <c r="Q8" s="11">
        <f t="shared" si="16"/>
        <v>205.1</v>
      </c>
      <c r="R8" s="1">
        <f t="shared" si="9"/>
        <v>2.3499999999999996</v>
      </c>
      <c r="S8">
        <f>R8+30+S7+30</f>
        <v>226</v>
      </c>
    </row>
    <row r="9" spans="1:19" x14ac:dyDescent="0.25">
      <c r="A9" s="5">
        <v>8</v>
      </c>
      <c r="B9" s="8">
        <f t="shared" si="0"/>
        <v>4.5999999999999996</v>
      </c>
      <c r="C9" s="1">
        <f t="shared" si="10"/>
        <v>230.6</v>
      </c>
      <c r="D9" s="11">
        <f t="shared" si="1"/>
        <v>0.44000000000000017</v>
      </c>
      <c r="E9" s="11">
        <f t="shared" si="11"/>
        <v>235.54</v>
      </c>
      <c r="F9" s="5">
        <f t="shared" si="2"/>
        <v>0.25</v>
      </c>
      <c r="G9" s="5">
        <f t="shared" si="12"/>
        <v>240.6</v>
      </c>
      <c r="H9" s="8">
        <f t="shared" si="3"/>
        <v>4.5999999999999996</v>
      </c>
      <c r="I9" s="8">
        <f t="shared" si="13"/>
        <v>230.6</v>
      </c>
      <c r="J9" s="5">
        <f t="shared" si="4"/>
        <v>0.64</v>
      </c>
      <c r="K9" s="5">
        <f t="shared" si="5"/>
        <v>242.04000000000002</v>
      </c>
      <c r="L9" s="8">
        <f t="shared" si="6"/>
        <v>4.5999999999999996</v>
      </c>
      <c r="M9" s="8">
        <f t="shared" si="14"/>
        <v>230.6</v>
      </c>
      <c r="N9" s="11">
        <f t="shared" si="7"/>
        <v>0.44000000000000017</v>
      </c>
      <c r="O9" s="11">
        <f t="shared" si="15"/>
        <v>235.54</v>
      </c>
      <c r="P9" s="11">
        <f t="shared" si="8"/>
        <v>0.44000000000000017</v>
      </c>
      <c r="Q9" s="11">
        <f t="shared" si="16"/>
        <v>235.54</v>
      </c>
      <c r="R9" s="1">
        <f>0.15 * A2^2 - 5</f>
        <v>-4.8499999999999996</v>
      </c>
      <c r="S9">
        <f t="shared" si="17"/>
        <v>251.15</v>
      </c>
    </row>
    <row r="10" spans="1:19" x14ac:dyDescent="0.25">
      <c r="A10" s="5">
        <v>9</v>
      </c>
      <c r="B10" s="8">
        <f t="shared" si="0"/>
        <v>7.15</v>
      </c>
      <c r="C10" s="1">
        <f t="shared" si="10"/>
        <v>267.75</v>
      </c>
      <c r="D10" s="11">
        <f t="shared" si="1"/>
        <v>0.9350000000000005</v>
      </c>
      <c r="E10" s="11">
        <f t="shared" si="11"/>
        <v>266.47499999999997</v>
      </c>
      <c r="F10" s="5">
        <f t="shared" si="2"/>
        <v>0.36</v>
      </c>
      <c r="G10" s="5">
        <f t="shared" si="12"/>
        <v>270.96000000000004</v>
      </c>
      <c r="H10" s="11">
        <f>0.035*A2^2 - 0.1 * A2 - 1</f>
        <v>-1.0649999999999999</v>
      </c>
      <c r="I10" s="11">
        <f>I9+30+H10+30</f>
        <v>289.53500000000003</v>
      </c>
      <c r="J10" s="5">
        <f t="shared" si="4"/>
        <v>0.81</v>
      </c>
      <c r="K10" s="5">
        <f t="shared" si="5"/>
        <v>272.85000000000002</v>
      </c>
      <c r="L10" s="8">
        <f t="shared" si="6"/>
        <v>7.15</v>
      </c>
      <c r="M10" s="8">
        <f t="shared" si="14"/>
        <v>267.75</v>
      </c>
      <c r="N10" s="11">
        <f t="shared" si="7"/>
        <v>0.9350000000000005</v>
      </c>
      <c r="O10" s="11">
        <f t="shared" si="15"/>
        <v>266.47499999999997</v>
      </c>
      <c r="P10" s="11">
        <f t="shared" si="8"/>
        <v>0.9350000000000005</v>
      </c>
      <c r="Q10" s="11">
        <f t="shared" si="16"/>
        <v>266.47499999999997</v>
      </c>
      <c r="R10" s="1">
        <f t="shared" ref="R10:R15" si="18">0.15 * A3^2 - 5</f>
        <v>-4.4000000000000004</v>
      </c>
      <c r="S10">
        <f t="shared" si="17"/>
        <v>276.75</v>
      </c>
    </row>
    <row r="11" spans="1:19" x14ac:dyDescent="0.25">
      <c r="A11" s="5">
        <v>10</v>
      </c>
      <c r="B11" s="8">
        <f t="shared" si="0"/>
        <v>10</v>
      </c>
      <c r="C11" s="1">
        <f t="shared" si="10"/>
        <v>307.75</v>
      </c>
      <c r="D11" s="11">
        <f t="shared" si="1"/>
        <v>1.5000000000000004</v>
      </c>
      <c r="E11" s="11">
        <f t="shared" si="11"/>
        <v>297.97499999999997</v>
      </c>
      <c r="F11" s="5">
        <f t="shared" si="2"/>
        <v>0.49</v>
      </c>
      <c r="G11" s="5">
        <f t="shared" si="12"/>
        <v>301.45000000000005</v>
      </c>
      <c r="H11" s="11">
        <f t="shared" ref="H11:H23" si="19">0.035*A3^2 - 0.1 * A3 - 1</f>
        <v>-1.06</v>
      </c>
      <c r="I11" s="11">
        <f t="shared" ref="I11:I22" si="20">I10+30+H11</f>
        <v>318.47500000000002</v>
      </c>
      <c r="J11" s="5">
        <f t="shared" si="4"/>
        <v>1</v>
      </c>
      <c r="K11" s="5">
        <f t="shared" si="5"/>
        <v>303.85000000000002</v>
      </c>
      <c r="L11" s="8">
        <f t="shared" si="6"/>
        <v>10</v>
      </c>
      <c r="M11" s="8">
        <f t="shared" si="14"/>
        <v>307.75</v>
      </c>
      <c r="N11" s="11">
        <f t="shared" si="7"/>
        <v>1.5000000000000004</v>
      </c>
      <c r="O11" s="11">
        <f t="shared" si="15"/>
        <v>297.97499999999997</v>
      </c>
      <c r="P11" s="11">
        <f t="shared" si="8"/>
        <v>1.5000000000000004</v>
      </c>
      <c r="Q11" s="11">
        <f t="shared" si="16"/>
        <v>297.97499999999997</v>
      </c>
      <c r="R11" s="1">
        <f t="shared" si="18"/>
        <v>-3.6500000000000004</v>
      </c>
      <c r="S11">
        <f t="shared" si="17"/>
        <v>303.10000000000002</v>
      </c>
    </row>
    <row r="12" spans="1:19" x14ac:dyDescent="0.25">
      <c r="A12" s="5">
        <v>11</v>
      </c>
      <c r="B12" s="8">
        <f t="shared" si="0"/>
        <v>13.149999999999999</v>
      </c>
      <c r="C12" s="1">
        <f t="shared" si="10"/>
        <v>350.9</v>
      </c>
      <c r="D12" s="11">
        <f t="shared" si="1"/>
        <v>2.1350000000000002</v>
      </c>
      <c r="E12" s="11">
        <f t="shared" si="11"/>
        <v>330.10999999999996</v>
      </c>
      <c r="F12" s="5">
        <f t="shared" si="2"/>
        <v>0.64</v>
      </c>
      <c r="G12" s="5">
        <f t="shared" si="12"/>
        <v>332.09000000000003</v>
      </c>
      <c r="H12" s="11">
        <f t="shared" si="19"/>
        <v>-0.98499999999999999</v>
      </c>
      <c r="I12" s="11">
        <f t="shared" si="20"/>
        <v>347.49</v>
      </c>
      <c r="J12" s="5">
        <f t="shared" si="4"/>
        <v>1.21</v>
      </c>
      <c r="K12" s="5">
        <f t="shared" si="5"/>
        <v>335.06</v>
      </c>
      <c r="L12" s="8">
        <f>0.15 * A2^2 - 5</f>
        <v>-4.8499999999999996</v>
      </c>
      <c r="M12" s="8">
        <f>M11+30+L12+30</f>
        <v>362.9</v>
      </c>
      <c r="N12" s="11">
        <f t="shared" si="7"/>
        <v>2.1350000000000002</v>
      </c>
      <c r="O12" s="11">
        <f t="shared" si="15"/>
        <v>330.10999999999996</v>
      </c>
      <c r="P12" s="11">
        <f t="shared" si="8"/>
        <v>2.1350000000000002</v>
      </c>
      <c r="Q12" s="11">
        <f t="shared" si="16"/>
        <v>330.10999999999996</v>
      </c>
      <c r="R12" s="1">
        <f t="shared" si="18"/>
        <v>-2.6</v>
      </c>
      <c r="S12">
        <f t="shared" si="17"/>
        <v>330.5</v>
      </c>
    </row>
    <row r="13" spans="1:19" x14ac:dyDescent="0.25">
      <c r="A13" s="5">
        <v>12</v>
      </c>
      <c r="B13" s="8">
        <f t="shared" si="0"/>
        <v>16.599999999999998</v>
      </c>
      <c r="C13" s="1">
        <f t="shared" si="10"/>
        <v>397.5</v>
      </c>
      <c r="D13" s="11">
        <f t="shared" si="1"/>
        <v>2.8400000000000007</v>
      </c>
      <c r="E13" s="11">
        <f t="shared" si="11"/>
        <v>362.94999999999993</v>
      </c>
      <c r="F13" s="5">
        <f t="shared" si="2"/>
        <v>0.81</v>
      </c>
      <c r="G13" s="5">
        <f t="shared" si="12"/>
        <v>362.90000000000003</v>
      </c>
      <c r="H13" s="11">
        <f t="shared" si="19"/>
        <v>-0.84</v>
      </c>
      <c r="I13" s="11">
        <f t="shared" si="20"/>
        <v>376.65000000000003</v>
      </c>
      <c r="J13" s="5">
        <f t="shared" si="4"/>
        <v>1.44</v>
      </c>
      <c r="K13" s="5">
        <f t="shared" si="5"/>
        <v>366.5</v>
      </c>
      <c r="L13" s="8">
        <f t="shared" ref="L13:L21" si="21">0.15 * A3^2 - 5</f>
        <v>-4.4000000000000004</v>
      </c>
      <c r="M13" s="8">
        <f t="shared" si="14"/>
        <v>388.5</v>
      </c>
      <c r="N13" s="11">
        <f>0.035*A13^2 - 0.1 * A13 - 1</f>
        <v>2.8400000000000007</v>
      </c>
      <c r="O13" s="11">
        <f t="shared" si="15"/>
        <v>362.94999999999993</v>
      </c>
      <c r="P13" s="11">
        <f t="shared" si="8"/>
        <v>2.8400000000000007</v>
      </c>
      <c r="Q13" s="11">
        <f t="shared" si="16"/>
        <v>362.94999999999993</v>
      </c>
      <c r="R13" s="1">
        <f t="shared" si="18"/>
        <v>-1.25</v>
      </c>
      <c r="S13">
        <f t="shared" si="17"/>
        <v>359.25</v>
      </c>
    </row>
    <row r="14" spans="1:19" x14ac:dyDescent="0.25">
      <c r="A14" s="5">
        <v>13</v>
      </c>
      <c r="B14" s="8">
        <f t="shared" si="0"/>
        <v>20.349999999999998</v>
      </c>
      <c r="C14" s="1">
        <f t="shared" si="10"/>
        <v>447.85</v>
      </c>
      <c r="D14" s="11">
        <f t="shared" si="1"/>
        <v>3.6150000000000011</v>
      </c>
      <c r="E14" s="11">
        <f t="shared" si="11"/>
        <v>396.56499999999994</v>
      </c>
      <c r="F14" s="5">
        <f t="shared" si="2"/>
        <v>1</v>
      </c>
      <c r="G14" s="5">
        <f t="shared" si="12"/>
        <v>393.90000000000003</v>
      </c>
      <c r="H14" s="11">
        <f t="shared" si="19"/>
        <v>-0.62499999999999989</v>
      </c>
      <c r="I14" s="11">
        <f t="shared" si="20"/>
        <v>406.02500000000003</v>
      </c>
      <c r="J14" s="5">
        <f t="shared" si="4"/>
        <v>1.69</v>
      </c>
      <c r="K14" s="5">
        <f t="shared" si="5"/>
        <v>398.19</v>
      </c>
      <c r="L14" s="8">
        <f t="shared" si="21"/>
        <v>-3.6500000000000004</v>
      </c>
      <c r="M14" s="8">
        <f t="shared" si="14"/>
        <v>414.85</v>
      </c>
      <c r="N14" s="8">
        <f>0.15 * A2^2 - 5</f>
        <v>-4.8499999999999996</v>
      </c>
      <c r="O14" s="8">
        <f>O13+30+N14+30</f>
        <v>418.09999999999991</v>
      </c>
      <c r="P14" s="11">
        <f t="shared" si="8"/>
        <v>3.6150000000000011</v>
      </c>
      <c r="Q14" s="11">
        <f t="shared" si="16"/>
        <v>396.56499999999994</v>
      </c>
      <c r="R14" s="1">
        <f t="shared" si="18"/>
        <v>0.39999999999999947</v>
      </c>
      <c r="S14">
        <f t="shared" si="17"/>
        <v>389.65</v>
      </c>
    </row>
    <row r="15" spans="1:19" x14ac:dyDescent="0.25">
      <c r="A15" s="5">
        <v>14</v>
      </c>
      <c r="B15" s="8">
        <f t="shared" si="0"/>
        <v>24.4</v>
      </c>
      <c r="C15" s="1">
        <f t="shared" si="10"/>
        <v>502.25</v>
      </c>
      <c r="D15" s="11">
        <f t="shared" si="1"/>
        <v>4.46</v>
      </c>
      <c r="E15" s="11">
        <f t="shared" si="11"/>
        <v>431.02499999999992</v>
      </c>
      <c r="F15" s="5">
        <f t="shared" si="2"/>
        <v>1.21</v>
      </c>
      <c r="G15" s="5">
        <f t="shared" si="12"/>
        <v>425.11</v>
      </c>
      <c r="H15" s="11">
        <f t="shared" si="19"/>
        <v>-0.33999999999999986</v>
      </c>
      <c r="I15" s="11">
        <f t="shared" si="20"/>
        <v>435.68500000000006</v>
      </c>
      <c r="J15" s="5">
        <f t="shared" si="4"/>
        <v>1.96</v>
      </c>
      <c r="K15" s="5">
        <f t="shared" si="5"/>
        <v>430.15</v>
      </c>
      <c r="L15" s="8">
        <f t="shared" si="21"/>
        <v>-2.6</v>
      </c>
      <c r="M15" s="8">
        <f t="shared" si="14"/>
        <v>442.25</v>
      </c>
      <c r="N15" s="8">
        <f t="shared" ref="N15:N19" si="22">0.15 * A3^2 - 5</f>
        <v>-4.4000000000000004</v>
      </c>
      <c r="O15" s="8">
        <f t="shared" si="15"/>
        <v>443.69999999999993</v>
      </c>
      <c r="P15" s="5">
        <f>0.01*A2^2</f>
        <v>0.01</v>
      </c>
      <c r="Q15" s="5">
        <f>Q14+30+P15+30</f>
        <v>456.57499999999993</v>
      </c>
      <c r="R15" s="1">
        <f t="shared" si="18"/>
        <v>2.3499999999999996</v>
      </c>
      <c r="S15">
        <f t="shared" si="17"/>
        <v>422</v>
      </c>
    </row>
    <row r="16" spans="1:19" x14ac:dyDescent="0.25">
      <c r="A16" s="5">
        <v>15</v>
      </c>
      <c r="B16" s="8">
        <f t="shared" si="0"/>
        <v>28.75</v>
      </c>
      <c r="C16" s="1">
        <f t="shared" si="10"/>
        <v>561</v>
      </c>
      <c r="D16" s="11">
        <f t="shared" si="1"/>
        <v>5.3750000000000009</v>
      </c>
      <c r="E16" s="11">
        <f t="shared" si="11"/>
        <v>466.39999999999992</v>
      </c>
      <c r="F16" s="5">
        <f t="shared" si="2"/>
        <v>1.44</v>
      </c>
      <c r="G16" s="5">
        <f t="shared" si="12"/>
        <v>456.55</v>
      </c>
      <c r="H16" s="11">
        <f t="shared" si="19"/>
        <v>1.5000000000000124E-2</v>
      </c>
      <c r="I16" s="11">
        <f t="shared" si="20"/>
        <v>465.70000000000005</v>
      </c>
      <c r="J16" s="5">
        <f t="shared" si="4"/>
        <v>2.25</v>
      </c>
      <c r="K16" s="5">
        <f t="shared" si="5"/>
        <v>462.4</v>
      </c>
      <c r="L16" s="8">
        <f t="shared" si="21"/>
        <v>-1.25</v>
      </c>
      <c r="M16" s="8">
        <f t="shared" si="14"/>
        <v>471</v>
      </c>
      <c r="N16" s="8">
        <f t="shared" si="22"/>
        <v>-3.6500000000000004</v>
      </c>
      <c r="O16" s="8">
        <f t="shared" si="15"/>
        <v>470.04999999999995</v>
      </c>
      <c r="P16" s="5">
        <f t="shared" ref="P16:P31" si="23">0.01*A3^2</f>
        <v>0.04</v>
      </c>
      <c r="Q16" s="5">
        <f t="shared" si="16"/>
        <v>486.61499999999995</v>
      </c>
      <c r="R16" s="1">
        <f>0.01*A2^2</f>
        <v>0.01</v>
      </c>
      <c r="S16">
        <f t="shared" si="17"/>
        <v>452.01</v>
      </c>
    </row>
    <row r="17" spans="1:19" x14ac:dyDescent="0.25">
      <c r="A17" s="5">
        <v>16</v>
      </c>
      <c r="B17" s="8">
        <f t="shared" si="0"/>
        <v>33.4</v>
      </c>
      <c r="C17" s="1">
        <f t="shared" si="10"/>
        <v>624.4</v>
      </c>
      <c r="D17" s="11">
        <f t="shared" si="1"/>
        <v>6.3600000000000012</v>
      </c>
      <c r="E17" s="11">
        <f t="shared" si="11"/>
        <v>502.75999999999993</v>
      </c>
      <c r="F17" s="5">
        <f t="shared" si="2"/>
        <v>1.69</v>
      </c>
      <c r="G17" s="5">
        <f t="shared" si="12"/>
        <v>488.24</v>
      </c>
      <c r="H17" s="11">
        <f t="shared" si="19"/>
        <v>0.44000000000000017</v>
      </c>
      <c r="I17" s="11">
        <f t="shared" si="20"/>
        <v>496.14000000000004</v>
      </c>
      <c r="J17" s="5">
        <f>0.01*A2^2</f>
        <v>0.01</v>
      </c>
      <c r="K17" s="5">
        <f>30+K16+J17+30</f>
        <v>522.41</v>
      </c>
      <c r="L17" s="8">
        <f t="shared" si="21"/>
        <v>0.39999999999999947</v>
      </c>
      <c r="M17" s="8">
        <f t="shared" si="14"/>
        <v>501.4</v>
      </c>
      <c r="N17" s="8">
        <f t="shared" si="22"/>
        <v>-2.6</v>
      </c>
      <c r="O17" s="8">
        <f t="shared" si="15"/>
        <v>497.44999999999993</v>
      </c>
      <c r="P17" s="5">
        <f t="shared" si="23"/>
        <v>0.09</v>
      </c>
      <c r="Q17" s="5">
        <f t="shared" si="16"/>
        <v>516.70500000000004</v>
      </c>
      <c r="R17" s="1">
        <f t="shared" ref="R17:R30" si="24">0.01*A3^2</f>
        <v>0.04</v>
      </c>
      <c r="S17">
        <f>R17+30+S16+30</f>
        <v>512.04999999999995</v>
      </c>
    </row>
    <row r="18" spans="1:19" x14ac:dyDescent="0.25">
      <c r="A18" s="5">
        <v>17</v>
      </c>
      <c r="B18" s="8">
        <f t="shared" si="0"/>
        <v>38.35</v>
      </c>
      <c r="C18" s="1">
        <f t="shared" si="10"/>
        <v>692.75</v>
      </c>
      <c r="D18" s="11">
        <f t="shared" si="1"/>
        <v>7.4149999999999991</v>
      </c>
      <c r="E18" s="11">
        <f t="shared" si="11"/>
        <v>540.17499999999995</v>
      </c>
      <c r="F18" s="5">
        <f t="shared" si="2"/>
        <v>1.96</v>
      </c>
      <c r="G18" s="5">
        <f t="shared" si="12"/>
        <v>520.20000000000005</v>
      </c>
      <c r="H18" s="11">
        <f t="shared" si="19"/>
        <v>0.9350000000000005</v>
      </c>
      <c r="I18" s="11">
        <f t="shared" si="20"/>
        <v>527.07500000000005</v>
      </c>
      <c r="J18" s="5">
        <f t="shared" ref="J18:J31" si="25">0.0125*A3^2</f>
        <v>0.05</v>
      </c>
      <c r="K18" s="5">
        <f t="shared" ref="K18:K31" si="26">30+K17+J18</f>
        <v>552.45999999999992</v>
      </c>
      <c r="L18" s="8">
        <f t="shared" si="21"/>
        <v>2.3499999999999996</v>
      </c>
      <c r="M18" s="8">
        <f t="shared" si="14"/>
        <v>533.75</v>
      </c>
      <c r="N18" s="8">
        <f t="shared" si="22"/>
        <v>-1.25</v>
      </c>
      <c r="O18" s="8">
        <f t="shared" si="15"/>
        <v>526.19999999999993</v>
      </c>
      <c r="P18" s="5">
        <f t="shared" si="23"/>
        <v>0.16</v>
      </c>
      <c r="Q18" s="5">
        <f t="shared" si="16"/>
        <v>546.86500000000001</v>
      </c>
      <c r="R18" s="1">
        <f t="shared" si="24"/>
        <v>0.09</v>
      </c>
      <c r="S18">
        <f t="shared" si="17"/>
        <v>542.14</v>
      </c>
    </row>
    <row r="19" spans="1:19" x14ac:dyDescent="0.25">
      <c r="A19" s="5">
        <v>18</v>
      </c>
      <c r="B19" s="8">
        <f t="shared" si="0"/>
        <v>43.6</v>
      </c>
      <c r="C19" s="1">
        <f t="shared" si="10"/>
        <v>766.35</v>
      </c>
      <c r="D19" s="11">
        <f t="shared" si="1"/>
        <v>8.5400000000000009</v>
      </c>
      <c r="E19" s="11">
        <f t="shared" si="11"/>
        <v>578.71499999999992</v>
      </c>
      <c r="F19" s="5">
        <f t="shared" si="2"/>
        <v>2.25</v>
      </c>
      <c r="G19" s="5">
        <f t="shared" si="12"/>
        <v>552.45000000000005</v>
      </c>
      <c r="H19" s="11">
        <f t="shared" si="19"/>
        <v>1.5000000000000004</v>
      </c>
      <c r="I19" s="11">
        <f t="shared" si="20"/>
        <v>558.57500000000005</v>
      </c>
      <c r="J19" s="5">
        <f t="shared" si="25"/>
        <v>0.1125</v>
      </c>
      <c r="K19" s="5">
        <f t="shared" si="26"/>
        <v>582.57249999999988</v>
      </c>
      <c r="L19" s="8">
        <f t="shared" si="21"/>
        <v>4.5999999999999996</v>
      </c>
      <c r="M19" s="8">
        <f t="shared" si="14"/>
        <v>568.35</v>
      </c>
      <c r="N19" s="8">
        <f t="shared" si="22"/>
        <v>0.39999999999999947</v>
      </c>
      <c r="O19" s="8">
        <f t="shared" si="15"/>
        <v>556.59999999999991</v>
      </c>
      <c r="P19" s="5">
        <f t="shared" si="23"/>
        <v>0.25</v>
      </c>
      <c r="Q19" s="5">
        <f t="shared" si="16"/>
        <v>577.11500000000001</v>
      </c>
      <c r="R19" s="1">
        <f t="shared" si="24"/>
        <v>0.16</v>
      </c>
      <c r="S19">
        <f t="shared" si="17"/>
        <v>572.29999999999995</v>
      </c>
    </row>
    <row r="20" spans="1:19" x14ac:dyDescent="0.25">
      <c r="A20" s="5">
        <v>19</v>
      </c>
      <c r="B20" s="8">
        <f t="shared" si="0"/>
        <v>49.15</v>
      </c>
      <c r="C20" s="1">
        <f t="shared" si="10"/>
        <v>845.5</v>
      </c>
      <c r="D20" s="11">
        <f t="shared" si="1"/>
        <v>9.7350000000000012</v>
      </c>
      <c r="E20" s="11">
        <f t="shared" si="11"/>
        <v>618.44999999999993</v>
      </c>
      <c r="F20" s="5">
        <f t="shared" si="2"/>
        <v>2.56</v>
      </c>
      <c r="G20" s="5">
        <f t="shared" si="12"/>
        <v>585.01</v>
      </c>
      <c r="H20" s="11">
        <f t="shared" si="19"/>
        <v>2.1350000000000002</v>
      </c>
      <c r="I20" s="11">
        <f t="shared" si="20"/>
        <v>590.71</v>
      </c>
      <c r="J20" s="5">
        <f t="shared" si="25"/>
        <v>0.2</v>
      </c>
      <c r="K20" s="5">
        <f t="shared" si="26"/>
        <v>612.77249999999992</v>
      </c>
      <c r="L20" s="8">
        <f t="shared" si="21"/>
        <v>7.15</v>
      </c>
      <c r="M20" s="8">
        <f t="shared" si="14"/>
        <v>605.5</v>
      </c>
      <c r="N20" s="11">
        <f>0.035*A2^2 - 0.1 * A2 - 1</f>
        <v>-1.0649999999999999</v>
      </c>
      <c r="O20" s="11">
        <f>O19+30+N20+30</f>
        <v>615.53499999999985</v>
      </c>
      <c r="P20" s="5">
        <f t="shared" si="23"/>
        <v>0.36</v>
      </c>
      <c r="Q20" s="5">
        <f t="shared" si="16"/>
        <v>607.47500000000002</v>
      </c>
      <c r="R20" s="1">
        <f t="shared" si="24"/>
        <v>0.25</v>
      </c>
      <c r="S20">
        <f t="shared" si="17"/>
        <v>602.54999999999995</v>
      </c>
    </row>
    <row r="21" spans="1:19" x14ac:dyDescent="0.25">
      <c r="A21" s="5">
        <v>20</v>
      </c>
      <c r="B21" s="8">
        <f t="shared" si="0"/>
        <v>55</v>
      </c>
      <c r="C21" s="1">
        <f t="shared" si="10"/>
        <v>930.5</v>
      </c>
      <c r="D21" s="11">
        <f t="shared" si="1"/>
        <v>11.000000000000002</v>
      </c>
      <c r="E21" s="11">
        <f t="shared" si="11"/>
        <v>659.44999999999993</v>
      </c>
      <c r="F21" s="5">
        <f t="shared" si="2"/>
        <v>2.89</v>
      </c>
      <c r="G21" s="5">
        <f t="shared" si="12"/>
        <v>617.9</v>
      </c>
      <c r="H21" s="11">
        <f t="shared" si="19"/>
        <v>2.8400000000000007</v>
      </c>
      <c r="I21" s="11">
        <f t="shared" si="20"/>
        <v>623.55000000000007</v>
      </c>
      <c r="J21" s="5">
        <f t="shared" si="25"/>
        <v>0.3125</v>
      </c>
      <c r="K21" s="5">
        <f t="shared" si="26"/>
        <v>643.08499999999992</v>
      </c>
      <c r="L21" s="8">
        <f t="shared" si="21"/>
        <v>10</v>
      </c>
      <c r="M21" s="8">
        <f t="shared" si="14"/>
        <v>645.5</v>
      </c>
      <c r="N21" s="11">
        <f t="shared" ref="N21:N30" si="27">0.035*A3^2 - 0.1 * A3 - 1</f>
        <v>-1.06</v>
      </c>
      <c r="O21" s="11">
        <f t="shared" si="15"/>
        <v>644.47499999999991</v>
      </c>
      <c r="P21" s="5">
        <f t="shared" si="23"/>
        <v>0.49</v>
      </c>
      <c r="Q21" s="5">
        <f t="shared" si="16"/>
        <v>637.96500000000003</v>
      </c>
      <c r="R21" s="1">
        <f t="shared" si="24"/>
        <v>0.36</v>
      </c>
      <c r="S21">
        <f t="shared" si="17"/>
        <v>632.91</v>
      </c>
    </row>
    <row r="22" spans="1:19" x14ac:dyDescent="0.25">
      <c r="A22" s="5">
        <v>21</v>
      </c>
      <c r="B22" s="8">
        <f t="shared" si="0"/>
        <v>61.149999999999991</v>
      </c>
      <c r="C22" s="1">
        <f t="shared" si="10"/>
        <v>1021.65</v>
      </c>
      <c r="D22" s="11">
        <f t="shared" si="1"/>
        <v>12.335000000000003</v>
      </c>
      <c r="E22" s="11">
        <f t="shared" si="11"/>
        <v>701.78499999999997</v>
      </c>
      <c r="F22" s="5">
        <f t="shared" si="2"/>
        <v>3.24</v>
      </c>
      <c r="G22" s="5">
        <f t="shared" si="12"/>
        <v>651.14</v>
      </c>
      <c r="H22" s="11">
        <f t="shared" si="19"/>
        <v>3.6150000000000011</v>
      </c>
      <c r="I22" s="11">
        <f t="shared" si="20"/>
        <v>657.16500000000008</v>
      </c>
      <c r="J22" s="5">
        <f t="shared" si="25"/>
        <v>0.45</v>
      </c>
      <c r="K22" s="5">
        <f t="shared" si="26"/>
        <v>673.53499999999997</v>
      </c>
      <c r="L22" s="8">
        <f>0.15 * A2^2 - 5</f>
        <v>-4.8499999999999996</v>
      </c>
      <c r="M22" s="8">
        <f t="shared" si="14"/>
        <v>670.65</v>
      </c>
      <c r="N22" s="11">
        <f t="shared" si="27"/>
        <v>-0.98499999999999999</v>
      </c>
      <c r="O22" s="11">
        <f t="shared" si="15"/>
        <v>673.4899999999999</v>
      </c>
      <c r="P22" s="5">
        <f t="shared" si="23"/>
        <v>0.64</v>
      </c>
      <c r="Q22" s="5">
        <f t="shared" si="16"/>
        <v>668.60500000000002</v>
      </c>
      <c r="R22" s="1">
        <f t="shared" si="24"/>
        <v>0.49</v>
      </c>
      <c r="S22">
        <f t="shared" si="17"/>
        <v>663.4</v>
      </c>
    </row>
    <row r="23" spans="1:19" x14ac:dyDescent="0.25">
      <c r="A23" s="5">
        <v>22</v>
      </c>
      <c r="B23" s="8">
        <f t="shared" si="0"/>
        <v>67.599999999999994</v>
      </c>
      <c r="C23" s="1">
        <f t="shared" si="10"/>
        <v>1119.25</v>
      </c>
      <c r="D23" s="11">
        <f t="shared" si="1"/>
        <v>13.740000000000002</v>
      </c>
      <c r="E23" s="11">
        <f t="shared" si="11"/>
        <v>745.52499999999998</v>
      </c>
      <c r="F23" s="5">
        <f t="shared" si="2"/>
        <v>3.61</v>
      </c>
      <c r="G23" s="5">
        <f t="shared" si="12"/>
        <v>684.75</v>
      </c>
      <c r="H23" s="11">
        <f t="shared" si="19"/>
        <v>4.46</v>
      </c>
      <c r="I23" s="11">
        <f t="shared" si="13"/>
        <v>691.62500000000011</v>
      </c>
      <c r="J23" s="5">
        <f t="shared" si="25"/>
        <v>0.61250000000000004</v>
      </c>
      <c r="K23" s="5">
        <f t="shared" si="26"/>
        <v>704.14749999999992</v>
      </c>
      <c r="L23" s="8">
        <f t="shared" ref="L23:L31" si="28">0.15 * A3^2 - 5</f>
        <v>-4.4000000000000004</v>
      </c>
      <c r="M23" s="8">
        <f t="shared" si="14"/>
        <v>696.25</v>
      </c>
      <c r="N23" s="11">
        <f t="shared" si="27"/>
        <v>-0.84</v>
      </c>
      <c r="O23" s="11">
        <f t="shared" si="15"/>
        <v>702.64999999999986</v>
      </c>
      <c r="P23" s="5">
        <f t="shared" si="23"/>
        <v>0.81</v>
      </c>
      <c r="Q23" s="5">
        <f t="shared" si="16"/>
        <v>699.41499999999996</v>
      </c>
      <c r="R23" s="1">
        <f t="shared" si="24"/>
        <v>0.64</v>
      </c>
      <c r="S23">
        <f t="shared" si="17"/>
        <v>694.04</v>
      </c>
    </row>
    <row r="24" spans="1:19" x14ac:dyDescent="0.25">
      <c r="A24" s="5">
        <v>23</v>
      </c>
      <c r="B24" s="8">
        <f t="shared" si="0"/>
        <v>74.349999999999994</v>
      </c>
      <c r="C24" s="1">
        <f t="shared" si="10"/>
        <v>1223.5999999999999</v>
      </c>
      <c r="D24" s="11">
        <f t="shared" si="1"/>
        <v>15.215</v>
      </c>
      <c r="E24" s="11">
        <f t="shared" si="11"/>
        <v>790.74</v>
      </c>
      <c r="F24" s="5">
        <f t="shared" si="2"/>
        <v>4</v>
      </c>
      <c r="G24" s="5">
        <f t="shared" si="12"/>
        <v>718.75</v>
      </c>
      <c r="H24" s="8">
        <f>0.15 * A2^2 - 5</f>
        <v>-4.8499999999999996</v>
      </c>
      <c r="I24" s="8">
        <f>I23+30+H24+30</f>
        <v>746.77500000000009</v>
      </c>
      <c r="J24" s="5">
        <f t="shared" si="25"/>
        <v>0.8</v>
      </c>
      <c r="K24" s="5">
        <f t="shared" si="26"/>
        <v>734.94749999999988</v>
      </c>
      <c r="L24" s="8">
        <f t="shared" si="28"/>
        <v>-3.6500000000000004</v>
      </c>
      <c r="M24" s="8">
        <f t="shared" si="14"/>
        <v>722.6</v>
      </c>
      <c r="N24" s="11">
        <f t="shared" si="27"/>
        <v>-0.62499999999999989</v>
      </c>
      <c r="O24" s="11">
        <f t="shared" si="15"/>
        <v>732.02499999999986</v>
      </c>
      <c r="P24" s="5">
        <f t="shared" si="23"/>
        <v>1</v>
      </c>
      <c r="Q24" s="5">
        <f t="shared" si="16"/>
        <v>730.41499999999996</v>
      </c>
      <c r="R24" s="1">
        <f t="shared" si="24"/>
        <v>0.81</v>
      </c>
      <c r="S24">
        <f t="shared" si="17"/>
        <v>724.84999999999991</v>
      </c>
    </row>
    <row r="25" spans="1:19" x14ac:dyDescent="0.25">
      <c r="A25" s="5">
        <v>24</v>
      </c>
      <c r="B25" s="8">
        <f t="shared" si="0"/>
        <v>81.399999999999991</v>
      </c>
      <c r="C25" s="1">
        <f t="shared" si="10"/>
        <v>1335</v>
      </c>
      <c r="D25" s="11">
        <f t="shared" si="1"/>
        <v>16.760000000000005</v>
      </c>
      <c r="E25" s="11">
        <f t="shared" si="11"/>
        <v>837.5</v>
      </c>
      <c r="F25" s="5">
        <f t="shared" si="2"/>
        <v>4.41</v>
      </c>
      <c r="G25" s="5">
        <f t="shared" si="12"/>
        <v>753.16</v>
      </c>
      <c r="H25" s="8">
        <f t="shared" ref="H25:H31" si="29">0.15 * A3^2 - 5</f>
        <v>-4.4000000000000004</v>
      </c>
      <c r="I25" s="8">
        <f t="shared" si="13"/>
        <v>772.37500000000011</v>
      </c>
      <c r="J25" s="5">
        <f t="shared" si="25"/>
        <v>1.0125</v>
      </c>
      <c r="K25" s="5">
        <f t="shared" si="26"/>
        <v>765.95999999999992</v>
      </c>
      <c r="L25" s="8">
        <f t="shared" si="28"/>
        <v>-2.6</v>
      </c>
      <c r="M25" s="8">
        <f t="shared" si="14"/>
        <v>750</v>
      </c>
      <c r="N25" s="11">
        <f t="shared" si="27"/>
        <v>-0.33999999999999986</v>
      </c>
      <c r="O25" s="11">
        <f t="shared" si="15"/>
        <v>761.68499999999983</v>
      </c>
      <c r="P25" s="5">
        <f t="shared" si="23"/>
        <v>1.21</v>
      </c>
      <c r="Q25" s="5">
        <f t="shared" si="16"/>
        <v>761.625</v>
      </c>
      <c r="R25" s="1">
        <f t="shared" si="24"/>
        <v>1</v>
      </c>
      <c r="S25">
        <f t="shared" si="17"/>
        <v>755.84999999999991</v>
      </c>
    </row>
    <row r="26" spans="1:19" x14ac:dyDescent="0.25">
      <c r="A26" s="5">
        <v>25</v>
      </c>
      <c r="B26" s="8">
        <f t="shared" si="0"/>
        <v>88.75</v>
      </c>
      <c r="C26" s="1">
        <f t="shared" si="10"/>
        <v>1453.75</v>
      </c>
      <c r="D26" s="11">
        <f t="shared" si="1"/>
        <v>18.375000000000004</v>
      </c>
      <c r="E26" s="11">
        <f t="shared" si="11"/>
        <v>885.875</v>
      </c>
      <c r="F26" s="5">
        <f t="shared" si="2"/>
        <v>4.84</v>
      </c>
      <c r="G26" s="5">
        <f t="shared" si="12"/>
        <v>788</v>
      </c>
      <c r="H26" s="8">
        <f t="shared" si="29"/>
        <v>-3.6500000000000004</v>
      </c>
      <c r="I26" s="8">
        <f t="shared" si="13"/>
        <v>798.72500000000014</v>
      </c>
      <c r="J26" s="5">
        <f t="shared" si="25"/>
        <v>1.25</v>
      </c>
      <c r="K26" s="5">
        <f t="shared" si="26"/>
        <v>797.20999999999992</v>
      </c>
      <c r="L26" s="8">
        <f t="shared" si="28"/>
        <v>-1.25</v>
      </c>
      <c r="M26" s="8">
        <f t="shared" si="14"/>
        <v>778.75</v>
      </c>
      <c r="N26" s="11">
        <f t="shared" si="27"/>
        <v>1.5000000000000124E-2</v>
      </c>
      <c r="O26" s="11">
        <f t="shared" si="15"/>
        <v>791.69999999999982</v>
      </c>
      <c r="P26" s="5">
        <f t="shared" si="23"/>
        <v>1.44</v>
      </c>
      <c r="Q26" s="5">
        <f t="shared" si="16"/>
        <v>793.06500000000005</v>
      </c>
      <c r="R26" s="1">
        <f t="shared" si="24"/>
        <v>1.21</v>
      </c>
      <c r="S26">
        <f t="shared" si="17"/>
        <v>787.06</v>
      </c>
    </row>
    <row r="27" spans="1:19" x14ac:dyDescent="0.25">
      <c r="A27" s="5">
        <v>26</v>
      </c>
      <c r="B27" s="8">
        <f t="shared" si="0"/>
        <v>96.399999999999991</v>
      </c>
      <c r="C27" s="1">
        <f t="shared" si="10"/>
        <v>1580.15</v>
      </c>
      <c r="D27" s="11">
        <f t="shared" si="1"/>
        <v>20.060000000000002</v>
      </c>
      <c r="E27" s="11">
        <f t="shared" si="11"/>
        <v>935.93499999999995</v>
      </c>
      <c r="F27" s="5">
        <f t="shared" si="2"/>
        <v>5.29</v>
      </c>
      <c r="G27" s="5">
        <f t="shared" si="12"/>
        <v>823.29</v>
      </c>
      <c r="H27" s="8">
        <f t="shared" si="29"/>
        <v>-2.6</v>
      </c>
      <c r="I27" s="8">
        <f t="shared" si="13"/>
        <v>826.12500000000011</v>
      </c>
      <c r="J27" s="5">
        <f t="shared" si="25"/>
        <v>1.5125000000000002</v>
      </c>
      <c r="K27" s="5">
        <f t="shared" si="26"/>
        <v>828.72249999999997</v>
      </c>
      <c r="L27" s="8">
        <f t="shared" si="28"/>
        <v>0.39999999999999947</v>
      </c>
      <c r="M27" s="8">
        <f t="shared" si="14"/>
        <v>809.15</v>
      </c>
      <c r="N27" s="11">
        <f t="shared" si="27"/>
        <v>0.44000000000000017</v>
      </c>
      <c r="O27" s="11">
        <f t="shared" si="15"/>
        <v>822.13999999999987</v>
      </c>
      <c r="P27" s="5">
        <f t="shared" si="23"/>
        <v>1.69</v>
      </c>
      <c r="Q27" s="5">
        <f t="shared" si="16"/>
        <v>824.75500000000011</v>
      </c>
      <c r="R27" s="1">
        <f t="shared" si="24"/>
        <v>1.44</v>
      </c>
      <c r="S27">
        <f t="shared" si="17"/>
        <v>818.5</v>
      </c>
    </row>
    <row r="28" spans="1:19" x14ac:dyDescent="0.25">
      <c r="A28" s="5">
        <v>27</v>
      </c>
      <c r="B28" s="8">
        <f t="shared" si="0"/>
        <v>104.35</v>
      </c>
      <c r="C28" s="1">
        <f t="shared" si="10"/>
        <v>1714.5</v>
      </c>
      <c r="D28" s="11">
        <f t="shared" si="1"/>
        <v>21.815000000000005</v>
      </c>
      <c r="E28" s="11">
        <f t="shared" si="11"/>
        <v>987.75</v>
      </c>
      <c r="F28" s="5">
        <f t="shared" si="2"/>
        <v>5.76</v>
      </c>
      <c r="G28" s="5">
        <f t="shared" si="12"/>
        <v>859.05</v>
      </c>
      <c r="H28" s="8">
        <f t="shared" si="29"/>
        <v>-1.25</v>
      </c>
      <c r="I28" s="8">
        <f t="shared" si="13"/>
        <v>854.87500000000011</v>
      </c>
      <c r="J28" s="5">
        <f t="shared" si="25"/>
        <v>1.8</v>
      </c>
      <c r="K28" s="5">
        <f t="shared" si="26"/>
        <v>860.52249999999992</v>
      </c>
      <c r="L28" s="8">
        <f t="shared" si="28"/>
        <v>2.3499999999999996</v>
      </c>
      <c r="M28" s="8">
        <f t="shared" si="14"/>
        <v>841.5</v>
      </c>
      <c r="N28" s="11">
        <f t="shared" si="27"/>
        <v>0.9350000000000005</v>
      </c>
      <c r="O28" s="11">
        <f t="shared" si="15"/>
        <v>853.07499999999982</v>
      </c>
      <c r="P28" s="5">
        <f t="shared" si="23"/>
        <v>1.96</v>
      </c>
      <c r="Q28" s="5">
        <f t="shared" si="16"/>
        <v>856.71500000000015</v>
      </c>
      <c r="R28" s="1">
        <f t="shared" si="24"/>
        <v>1.69</v>
      </c>
      <c r="S28">
        <f t="shared" si="17"/>
        <v>850.19</v>
      </c>
    </row>
    <row r="29" spans="1:19" x14ac:dyDescent="0.25">
      <c r="A29" s="5">
        <v>28</v>
      </c>
      <c r="B29" s="8">
        <f t="shared" si="0"/>
        <v>112.6</v>
      </c>
      <c r="C29" s="1">
        <f t="shared" si="10"/>
        <v>1857.1</v>
      </c>
      <c r="D29" s="11">
        <f t="shared" si="1"/>
        <v>23.64</v>
      </c>
      <c r="E29" s="11">
        <f t="shared" si="11"/>
        <v>1041.3900000000001</v>
      </c>
      <c r="F29" s="5">
        <f t="shared" si="2"/>
        <v>6.25</v>
      </c>
      <c r="G29" s="5">
        <f t="shared" si="12"/>
        <v>895.3</v>
      </c>
      <c r="H29" s="8">
        <f t="shared" si="29"/>
        <v>0.39999999999999947</v>
      </c>
      <c r="I29" s="8">
        <f t="shared" si="13"/>
        <v>885.27500000000009</v>
      </c>
      <c r="J29" s="5">
        <f t="shared" si="25"/>
        <v>2.1125000000000003</v>
      </c>
      <c r="K29" s="5">
        <f t="shared" si="26"/>
        <v>892.63499999999988</v>
      </c>
      <c r="L29" s="8">
        <f t="shared" si="28"/>
        <v>4.5999999999999996</v>
      </c>
      <c r="M29" s="8">
        <f t="shared" si="14"/>
        <v>876.1</v>
      </c>
      <c r="N29" s="11">
        <f t="shared" si="27"/>
        <v>1.5000000000000004</v>
      </c>
      <c r="O29" s="11">
        <f t="shared" si="15"/>
        <v>884.57499999999982</v>
      </c>
      <c r="P29" s="5">
        <f t="shared" si="23"/>
        <v>2.25</v>
      </c>
      <c r="Q29" s="5">
        <f t="shared" si="16"/>
        <v>888.96500000000015</v>
      </c>
      <c r="R29" s="1">
        <f t="shared" si="24"/>
        <v>1.96</v>
      </c>
      <c r="S29">
        <f t="shared" si="17"/>
        <v>882.15000000000009</v>
      </c>
    </row>
    <row r="30" spans="1:19" x14ac:dyDescent="0.25">
      <c r="A30" s="5">
        <v>29</v>
      </c>
      <c r="B30" s="8">
        <f t="shared" si="0"/>
        <v>121.14999999999999</v>
      </c>
      <c r="C30" s="1">
        <f t="shared" si="10"/>
        <v>2008.25</v>
      </c>
      <c r="D30" s="11">
        <f t="shared" si="1"/>
        <v>25.535000000000004</v>
      </c>
      <c r="E30" s="11">
        <f t="shared" si="11"/>
        <v>1096.9250000000002</v>
      </c>
      <c r="F30" s="5">
        <f t="shared" si="2"/>
        <v>6.76</v>
      </c>
      <c r="G30" s="5">
        <f t="shared" si="12"/>
        <v>932.06</v>
      </c>
      <c r="H30" s="8">
        <f t="shared" si="29"/>
        <v>2.3499999999999996</v>
      </c>
      <c r="I30" s="8">
        <f t="shared" si="13"/>
        <v>917.62500000000011</v>
      </c>
      <c r="J30" s="5">
        <f t="shared" si="25"/>
        <v>2.4500000000000002</v>
      </c>
      <c r="K30" s="5">
        <f t="shared" si="26"/>
        <v>925.08499999999992</v>
      </c>
      <c r="L30" s="8">
        <f t="shared" si="28"/>
        <v>7.15</v>
      </c>
      <c r="M30" s="8">
        <f t="shared" si="14"/>
        <v>913.25</v>
      </c>
      <c r="N30" s="11">
        <f t="shared" si="27"/>
        <v>2.1350000000000002</v>
      </c>
      <c r="O30" s="11">
        <f t="shared" si="15"/>
        <v>916.70999999999981</v>
      </c>
      <c r="P30" s="5">
        <f t="shared" si="23"/>
        <v>2.56</v>
      </c>
      <c r="Q30" s="5">
        <f t="shared" si="16"/>
        <v>921.52500000000009</v>
      </c>
      <c r="R30" s="1">
        <f t="shared" si="24"/>
        <v>2.25</v>
      </c>
      <c r="S30">
        <f t="shared" si="17"/>
        <v>914.40000000000009</v>
      </c>
    </row>
    <row r="31" spans="1:19" x14ac:dyDescent="0.25">
      <c r="A31" s="5">
        <v>30</v>
      </c>
      <c r="B31" s="8">
        <f t="shared" si="0"/>
        <v>130</v>
      </c>
      <c r="C31" s="1">
        <f t="shared" si="10"/>
        <v>2168.25</v>
      </c>
      <c r="D31" s="11">
        <f t="shared" si="1"/>
        <v>27.500000000000004</v>
      </c>
      <c r="E31" s="11">
        <f t="shared" si="11"/>
        <v>1154.4250000000002</v>
      </c>
      <c r="F31" s="5">
        <f t="shared" si="2"/>
        <v>7.29</v>
      </c>
      <c r="G31" s="5">
        <f t="shared" si="12"/>
        <v>969.34999999999991</v>
      </c>
      <c r="H31" s="8">
        <f t="shared" si="29"/>
        <v>4.5999999999999996</v>
      </c>
      <c r="I31" s="8">
        <f t="shared" si="13"/>
        <v>952.22500000000014</v>
      </c>
      <c r="J31" s="5">
        <f t="shared" si="25"/>
        <v>2.8125</v>
      </c>
      <c r="K31" s="5">
        <f t="shared" si="26"/>
        <v>957.89749999999992</v>
      </c>
      <c r="L31" s="8">
        <f t="shared" si="28"/>
        <v>10</v>
      </c>
      <c r="M31" s="8">
        <f t="shared" si="14"/>
        <v>953.25</v>
      </c>
      <c r="N31" s="11">
        <f>0.035*A13^2 - 0.1 * A13 - 1</f>
        <v>2.8400000000000007</v>
      </c>
      <c r="O31" s="11">
        <f t="shared" si="15"/>
        <v>949.54999999999984</v>
      </c>
      <c r="P31" s="5">
        <f t="shared" si="23"/>
        <v>2.89</v>
      </c>
      <c r="Q31" s="5">
        <f t="shared" si="16"/>
        <v>954.41500000000008</v>
      </c>
      <c r="R31">
        <f t="shared" ref="R31" si="30">0.0125*A16^2</f>
        <v>2.8125</v>
      </c>
      <c r="S31">
        <f t="shared" si="17"/>
        <v>947.21250000000009</v>
      </c>
    </row>
    <row r="32" spans="1:19" ht="15.75" thickBot="1" x14ac:dyDescent="0.3">
      <c r="A32" s="3" t="s">
        <v>15</v>
      </c>
      <c r="B32" s="9">
        <v>1</v>
      </c>
      <c r="C32" s="4">
        <f>C31</f>
        <v>2168.25</v>
      </c>
      <c r="D32" s="9">
        <v>1</v>
      </c>
      <c r="E32" s="14">
        <f>E31</f>
        <v>1154.4250000000002</v>
      </c>
      <c r="F32" s="9">
        <v>1</v>
      </c>
      <c r="G32" s="9">
        <f>G31</f>
        <v>969.34999999999991</v>
      </c>
      <c r="H32" s="9">
        <v>3</v>
      </c>
      <c r="I32" s="13">
        <f>I31+(H32-1)*30*0</f>
        <v>952.22500000000014</v>
      </c>
      <c r="J32" s="9">
        <v>2</v>
      </c>
      <c r="K32" s="9">
        <f>K31+(J32-1)*30*0</f>
        <v>957.89749999999992</v>
      </c>
      <c r="L32" s="9">
        <v>3</v>
      </c>
      <c r="M32" s="13">
        <f>M31+(L32-1)*30*0</f>
        <v>953.25</v>
      </c>
      <c r="N32" s="9">
        <v>3</v>
      </c>
      <c r="O32" s="13">
        <f>O31+(N32-1)*30*0</f>
        <v>949.54999999999984</v>
      </c>
      <c r="P32" s="9">
        <v>2</v>
      </c>
      <c r="Q32" s="9">
        <f>Q31+(P32-1)*30*0</f>
        <v>954.41500000000008</v>
      </c>
      <c r="R32" s="3">
        <v>3</v>
      </c>
      <c r="S32" s="3">
        <f>S31</f>
        <v>947.21250000000009</v>
      </c>
    </row>
    <row r="33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Grover</dc:creator>
  <cp:lastModifiedBy>Alec Grover</cp:lastModifiedBy>
  <dcterms:created xsi:type="dcterms:W3CDTF">2022-01-07T05:08:16Z</dcterms:created>
  <dcterms:modified xsi:type="dcterms:W3CDTF">2022-01-31T05:45:29Z</dcterms:modified>
</cp:coreProperties>
</file>