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tables/table1.xml" ContentType="application/vnd.openxmlformats-officedocument.spreadsheetml.table+xml"/>
  <Override PartName="/xl/drawings/drawing8.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Aleena Omair\Downloads\"/>
    </mc:Choice>
  </mc:AlternateContent>
  <xr:revisionPtr revIDLastSave="0" documentId="13_ncr:1_{7670A252-BE0F-406E-ABD8-49861F1EB0D4}" xr6:coauthVersionLast="47" xr6:coauthVersionMax="47" xr10:uidLastSave="{00000000-0000-0000-0000-000000000000}"/>
  <bookViews>
    <workbookView xWindow="-120" yWindow="-120" windowWidth="20730" windowHeight="11040" firstSheet="3" activeTab="8" xr2:uid="{00000000-000D-0000-FFFF-FFFF00000000}"/>
  </bookViews>
  <sheets>
    <sheet name="Combo Chart" sheetId="3" r:id="rId1"/>
    <sheet name="WaterFall" sheetId="4" r:id="rId2"/>
    <sheet name="PieChart" sheetId="5" r:id="rId3"/>
    <sheet name="Map" sheetId="7" r:id="rId4"/>
    <sheet name="top 5" sheetId="8" r:id="rId5"/>
    <sheet name="Sheet7" sheetId="9" r:id="rId6"/>
    <sheet name="Sheet8" sheetId="10" r:id="rId7"/>
    <sheet name="Data" sheetId="1" r:id="rId8"/>
    <sheet name="layout" sheetId="2" r:id="rId9"/>
  </sheets>
  <definedNames>
    <definedName name="_xlchart.v1.0" hidden="1">WaterFall!$D$4:$D$7</definedName>
    <definedName name="_xlchart.v1.1" hidden="1">WaterFall!$E$3</definedName>
    <definedName name="_xlchart.v1.10" hidden="1">WaterFall!$E$4:$E$7</definedName>
    <definedName name="_xlchart.v1.2" hidden="1">WaterFall!$E$4:$E$7</definedName>
    <definedName name="_xlchart.v1.8" hidden="1">WaterFall!$D$4:$D$7</definedName>
    <definedName name="_xlchart.v1.9" hidden="1">WaterFall!$E$3</definedName>
    <definedName name="_xlchart.v5.11" hidden="1">Map!$E$3</definedName>
    <definedName name="_xlchart.v5.12" hidden="1">Map!$E$4:$E$53</definedName>
    <definedName name="_xlchart.v5.13" hidden="1">Map!$F$3</definedName>
    <definedName name="_xlchart.v5.14" hidden="1">Map!$F$4:$F$53</definedName>
    <definedName name="_xlchart.v5.15" hidden="1">Map!$E$3</definedName>
    <definedName name="_xlchart.v5.16" hidden="1">Map!$E$4:$E$53</definedName>
    <definedName name="_xlchart.v5.17" hidden="1">Map!$F$3</definedName>
    <definedName name="_xlchart.v5.18" hidden="1">Map!$F$4:$F$53</definedName>
    <definedName name="_xlchart.v5.3" hidden="1">Map!$E$3</definedName>
    <definedName name="_xlchart.v5.4" hidden="1">Map!$E$4:$E$53</definedName>
    <definedName name="_xlchart.v5.5" hidden="1">Map!$F$2</definedName>
    <definedName name="_xlchart.v5.6" hidden="1">Map!$F$3</definedName>
    <definedName name="_xlchart.v5.7" hidden="1">Map!$F$4:$F$53</definedName>
    <definedName name="Slicer_Region">#N/A</definedName>
    <definedName name="Slicer_Segment">#N/A</definedName>
    <definedName name="Slicer_Year1">#N/A</definedName>
  </definedNames>
  <calcPr calcId="191029"/>
  <pivotCaches>
    <pivotCache cacheId="35"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E5" i="7" l="1"/>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4" i="7"/>
  <c r="D7" i="4"/>
  <c r="D5" i="4"/>
  <c r="D6"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K9" i="10"/>
  <c r="J9" i="10"/>
  <c r="I9" i="10"/>
  <c r="H9" i="10"/>
  <c r="G9" i="10"/>
  <c r="B17" i="9"/>
  <c r="N17" i="9"/>
  <c r="K17" i="9"/>
  <c r="H17" i="9"/>
  <c r="E17" i="9"/>
  <c r="F53" i="7"/>
  <c r="F5" i="7"/>
  <c r="F9" i="7"/>
  <c r="F13" i="7"/>
  <c r="F17" i="7"/>
  <c r="F21" i="7"/>
  <c r="F25" i="7"/>
  <c r="F29" i="7"/>
  <c r="F33" i="7"/>
  <c r="F37" i="7"/>
  <c r="F41" i="7"/>
  <c r="F45" i="7"/>
  <c r="F49" i="7"/>
  <c r="F11" i="7"/>
  <c r="F19" i="7"/>
  <c r="F27" i="7"/>
  <c r="F35" i="7"/>
  <c r="F39" i="7"/>
  <c r="F47" i="7"/>
  <c r="F12" i="7"/>
  <c r="F16" i="7"/>
  <c r="F24" i="7"/>
  <c r="F32" i="7"/>
  <c r="F36" i="7"/>
  <c r="F48" i="7"/>
  <c r="F6" i="7"/>
  <c r="F10" i="7"/>
  <c r="F14" i="7"/>
  <c r="F18" i="7"/>
  <c r="F22" i="7"/>
  <c r="F26" i="7"/>
  <c r="F30" i="7"/>
  <c r="F34" i="7"/>
  <c r="F38" i="7"/>
  <c r="F42" i="7"/>
  <c r="F46" i="7"/>
  <c r="F50" i="7"/>
  <c r="F7" i="7"/>
  <c r="F15" i="7"/>
  <c r="F23" i="7"/>
  <c r="F31" i="7"/>
  <c r="F43" i="7"/>
  <c r="F51" i="7"/>
  <c r="F8" i="7"/>
  <c r="F20" i="7"/>
  <c r="F28" i="7"/>
  <c r="F40" i="7"/>
  <c r="F44" i="7"/>
  <c r="F52" i="7"/>
  <c r="F4" i="7"/>
  <c r="E7" i="4"/>
  <c r="E5" i="4"/>
  <c r="E6" i="4"/>
  <c r="E4" i="4"/>
</calcChain>
</file>

<file path=xl/sharedStrings.xml><?xml version="1.0" encoding="utf-8"?>
<sst xmlns="http://schemas.openxmlformats.org/spreadsheetml/2006/main" count="130129" uniqueCount="10952">
  <si>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</si>
  <si>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</si>
  <si>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</si>
  <si>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</si>
  <si>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</si>
  <si>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</si>
  <si>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</si>
  <si>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</si>
  <si>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</si>
  <si>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</si>
  <si>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</si>
  <si>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</si>
  <si>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</si>
  <si>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</si>
  <si>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</si>
  <si>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</si>
  <si>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</si>
  <si>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</si>
  <si>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</si>
  <si>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</si>
  <si>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</si>
  <si>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</si>
  <si>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</si>
  <si>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</si>
  <si>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</si>
  <si>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</si>
  <si>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</si>
  <si>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</si>
  <si>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</si>
  <si>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</si>
  <si>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</si>
  <si>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</si>
  <si>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</si>
  <si>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</si>
  <si>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</si>
  <si>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</si>
  <si>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</si>
  <si>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</si>
  <si>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</si>
  <si>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</si>
  <si>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</si>
  <si>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</si>
  <si>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</si>
  <si>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</si>
  <si>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</si>
  <si>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</si>
  <si>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</si>
  <si>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</si>
  <si>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</si>
  <si>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</si>
  <si>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</si>
  <si>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</si>
  <si>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</si>
  <si>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</si>
  <si>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</si>
  <si>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</si>
  <si>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</si>
  <si>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</si>
  <si>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</si>
  <si>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</si>
  <si>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</si>
  <si>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</si>
  <si>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</si>
  <si>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</si>
  <si>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</si>
  <si>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</si>
  <si>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</si>
  <si>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</si>
  <si>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</si>
  <si>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</si>
  <si>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</si>
  <si>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</si>
  <si>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</si>
  <si>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</si>
  <si>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</si>
  <si>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</si>
  <si>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</si>
  <si>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</si>
  <si>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</si>
  <si>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</si>
  <si>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</si>
  <si>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</si>
  <si>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</si>
  <si>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</si>
  <si>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</si>
  <si>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</si>
  <si>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</si>
  <si>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</si>
  <si>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</si>
  <si>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</si>
  <si>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</si>
  <si>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</si>
  <si>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</si>
  <si>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</si>
  <si>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</si>
  <si>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</si>
  <si>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</si>
  <si>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</si>
  <si>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</si>
  <si>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</si>
  <si>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</si>
  <si>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</si>
  <si>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</si>
  <si>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</si>
  <si>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</si>
  <si>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</si>
  <si>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</si>
  <si>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</si>
  <si>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</si>
  <si>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</si>
  <si>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</si>
  <si>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</si>
  <si>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</si>
  <si>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</si>
  <si>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</si>
  <si>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</si>
  <si>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</si>
  <si>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</si>
  <si>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</si>
  <si>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</si>
  <si>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</si>
  <si>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</si>
  <si>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</si>
  <si>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</si>
  <si>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</si>
  <si>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</si>
  <si>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</si>
  <si>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</si>
  <si>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</si>
  <si>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</si>
  <si>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</si>
  <si>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</si>
  <si>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</si>
  <si>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</si>
  <si>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</si>
  <si>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</si>
  <si>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</si>
  <si>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</si>
  <si>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</si>
  <si>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</si>
  <si>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</si>
  <si>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</si>
  <si>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</si>
  <si>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</si>
  <si>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</si>
  <si>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</si>
  <si>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</si>
  <si>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</si>
  <si>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</si>
  <si>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</si>
  <si>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</si>
  <si>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</si>
  <si>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</si>
  <si>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</si>
  <si>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</si>
  <si>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</si>
  <si>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</si>
  <si>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</si>
  <si>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</si>
  <si>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</si>
  <si>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</si>
  <si>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</si>
  <si>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</si>
  <si>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</si>
  <si>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</si>
  <si>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</si>
  <si>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</si>
  <si>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</si>
  <si>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</si>
  <si>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</si>
  <si>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</si>
  <si>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</si>
  <si>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</si>
  <si>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</si>
  <si>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</si>
  <si>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</si>
  <si>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</si>
  <si>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</si>
  <si>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</si>
  <si>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</si>
  <si>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</si>
  <si>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</si>
  <si>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</si>
  <si>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</si>
  <si>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</si>
  <si>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</si>
  <si>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</si>
  <si>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</si>
  <si>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</si>
  <si>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</si>
  <si>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</si>
  <si>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</si>
  <si>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</si>
  <si>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</si>
  <si>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</si>
  <si>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</si>
  <si>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</si>
  <si>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</si>
  <si>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</si>
  <si>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</si>
  <si>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</si>
  <si>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</si>
  <si>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</si>
  <si>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</si>
  <si>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</si>
  <si>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</si>
  <si>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</si>
  <si>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</si>
  <si>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</si>
  <si>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</si>
  <si>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</si>
  <si>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</si>
  <si>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</si>
  <si>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</si>
  <si>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</si>
  <si>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</si>
  <si>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</si>
  <si>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</si>
  <si>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</si>
  <si>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</si>
  <si>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</si>
  <si>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</si>
  <si>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</si>
  <si>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</si>
  <si>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</si>
  <si>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</si>
  <si>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</si>
  <si>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</si>
  <si>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</si>
  <si>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</si>
  <si>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</si>
  <si>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</si>
  <si>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</si>
  <si>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</si>
  <si>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</si>
  <si>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</si>
  <si>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</si>
  <si>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</si>
  <si>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</si>
  <si>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</si>
  <si>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</si>
  <si>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</si>
  <si>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</si>
  <si>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</si>
  <si>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</si>
  <si>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</si>
  <si>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</si>
  <si>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</si>
  <si>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</si>
  <si>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</si>
  <si>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</si>
  <si>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</si>
  <si>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</si>
  <si>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</si>
  <si>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</si>
  <si>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</si>
  <si>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</si>
  <si>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</si>
  <si>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</si>
  <si>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</si>
  <si>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</si>
  <si>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</si>
  <si>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</si>
  <si>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</si>
  <si>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</si>
  <si>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</si>
  <si>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</si>
  <si>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</si>
  <si>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</si>
  <si>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</si>
  <si>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</si>
  <si>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</si>
  <si>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</si>
  <si>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</si>
  <si>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</si>
  <si>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</si>
  <si>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</si>
  <si>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</si>
  <si>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</si>
  <si>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</si>
  <si>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</si>
  <si>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</si>
  <si>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</si>
  <si>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</si>
  <si>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</si>
  <si>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</si>
  <si>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</si>
  <si>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</si>
  <si>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</si>
  <si>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</si>
  <si>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</si>
  <si>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</si>
  <si>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</si>
  <si>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</si>
  <si>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</si>
  <si>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</si>
  <si>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</si>
  <si>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</si>
  <si>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</si>
  <si>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</si>
  <si>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</si>
  <si>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</si>
  <si>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</si>
  <si>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</si>
  <si>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</si>
  <si>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</si>
  <si>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</si>
  <si>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</si>
  <si>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</si>
  <si>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</si>
  <si>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</si>
  <si>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</si>
  <si>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</si>
  <si>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</si>
  <si>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</si>
  <si>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</si>
  <si>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</si>
  <si>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</si>
  <si>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</si>
  <si>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</si>
  <si>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</si>
  <si>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</si>
  <si>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</si>
  <si>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</si>
  <si>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</si>
  <si>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</si>
  <si>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</si>
  <si>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</si>
  <si>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</si>
  <si>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</si>
  <si>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</si>
  <si>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</si>
  <si>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</si>
  <si>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</si>
  <si>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</si>
  <si>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</si>
  <si>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</si>
  <si>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</si>
  <si>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</si>
  <si>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</si>
  <si>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</si>
  <si>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</si>
  <si>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</si>
  <si>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</si>
  <si>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</si>
  <si>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</si>
  <si>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</si>
  <si>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</si>
  <si>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</si>
  <si>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</si>
  <si>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</si>
  <si>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</si>
  <si>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</si>
  <si>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</si>
  <si>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</si>
  <si>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</si>
  <si>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</si>
  <si>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</si>
  <si>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</si>
  <si>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</si>
  <si>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</si>
  <si>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</si>
  <si>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</si>
  <si>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</si>
  <si>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</si>
  <si>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</si>
  <si>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</si>
  <si>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</si>
  <si>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</si>
  <si>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</si>
  <si>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</si>
  <si>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</si>
  <si>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</si>
  <si>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</si>
  <si>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</si>
  <si>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</si>
  <si>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</si>
  <si>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</si>
  <si>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</si>
  <si>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</si>
  <si>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</si>
  <si>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</si>
  <si>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</si>
  <si>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</si>
  <si>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</si>
  <si>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</si>
  <si>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</si>
  <si>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</si>
  <si>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</si>
  <si>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</si>
  <si>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</si>
  <si>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</si>
  <si>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</si>
  <si>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</si>
  <si>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</si>
  <si>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</si>
  <si>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</si>
  <si>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</si>
  <si>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</si>
  <si>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</si>
  <si>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</si>
  <si>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</si>
  <si>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</si>
  <si>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</si>
  <si>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</si>
  <si>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</si>
  <si>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</si>
  <si>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</si>
  <si>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</si>
  <si>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</si>
  <si>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</si>
  <si>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</si>
  <si>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</si>
  <si>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</si>
  <si>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</si>
  <si>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</si>
  <si>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</si>
  <si>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</si>
  <si>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</si>
  <si>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</si>
  <si>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</si>
  <si>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</si>
  <si>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</si>
  <si>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</si>
  <si>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</si>
  <si>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</si>
  <si>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</si>
  <si>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</si>
  <si>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</si>
  <si>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</si>
  <si>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</si>
  <si>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</si>
  <si>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</si>
  <si>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</si>
  <si>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</si>
  <si>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</si>
  <si>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</si>
  <si>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</si>
  <si>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</si>
  <si>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</si>
  <si>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</si>
  <si>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</si>
  <si>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</si>
  <si>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</si>
  <si>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</si>
  <si>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</si>
  <si>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</si>
  <si>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</si>
  <si>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</si>
  <si>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</si>
  <si>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</si>
  <si>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</si>
  <si>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</si>
  <si>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</si>
  <si>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</si>
  <si>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</si>
  <si>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</si>
  <si>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</si>
  <si>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</si>
  <si>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</si>
  <si>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</si>
  <si>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</si>
  <si>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</si>
  <si>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</si>
  <si>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</si>
  <si>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</si>
  <si>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</si>
  <si>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</si>
  <si>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</si>
  <si>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</si>
  <si>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</si>
  <si>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</si>
  <si>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</si>
  <si>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</si>
  <si>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</si>
  <si>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</si>
  <si>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</si>
  <si>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</si>
  <si>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</si>
  <si>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</si>
  <si>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</si>
  <si>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</si>
  <si>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</si>
  <si>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</si>
  <si>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</si>
  <si>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</si>
  <si>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</si>
  <si>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</si>
  <si>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</si>
  <si>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</si>
  <si>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</si>
  <si>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</si>
  <si>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</si>
  <si>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</si>
  <si>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</si>
  <si>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</si>
  <si>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</si>
  <si>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</si>
  <si>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</si>
  <si>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</si>
  <si>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</si>
  <si>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</si>
  <si>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</si>
  <si>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</si>
  <si>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</si>
  <si>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</si>
  <si>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</si>
  <si>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</si>
  <si>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</si>
  <si>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</si>
  <si>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</si>
  <si>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</si>
  <si>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</si>
  <si>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</si>
  <si>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</si>
  <si>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</si>
  <si>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</si>
  <si>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</si>
  <si>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</si>
  <si>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</si>
  <si>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</si>
  <si>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</si>
  <si>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</si>
  <si>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</si>
  <si>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</si>
  <si>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</si>
  <si>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</si>
  <si>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</si>
  <si>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</si>
  <si>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</si>
  <si>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</si>
  <si>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</si>
  <si>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</si>
  <si>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</si>
  <si>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</si>
  <si>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</si>
  <si>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</si>
  <si>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</si>
  <si>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</si>
  <si>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</si>
  <si>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</si>
  <si>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</si>
  <si>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</si>
  <si>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</si>
  <si>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</si>
  <si>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</si>
  <si>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</si>
  <si>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</si>
  <si>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</si>
  <si>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</si>
  <si>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</si>
  <si>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</si>
  <si>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</si>
  <si>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</si>
  <si>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</si>
  <si>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</si>
  <si>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</si>
  <si>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</si>
  <si>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</si>
  <si>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</si>
  <si>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</si>
  <si>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</si>
  <si>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</si>
  <si>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</si>
  <si>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</si>
  <si>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</si>
  <si>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</si>
  <si>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</si>
  <si>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</si>
  <si>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</si>
  <si>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</si>
  <si>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</si>
  <si>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</si>
  <si>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</si>
  <si>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</si>
  <si>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</si>
  <si>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</si>
  <si>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</si>
  <si>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</si>
  <si>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</si>
  <si>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</si>
  <si>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</si>
  <si>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</si>
  <si>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</si>
  <si>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</si>
  <si>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</si>
  <si>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</si>
  <si>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</si>
  <si>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</si>
  <si>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</si>
  <si>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</si>
  <si>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</si>
  <si>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</si>
  <si>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</si>
  <si>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</si>
  <si>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</si>
  <si>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</si>
  <si>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</si>
  <si>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</si>
  <si>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</si>
  <si>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</si>
  <si>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</si>
  <si>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</si>
  <si>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</si>
  <si>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</si>
  <si>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</si>
  <si>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</si>
  <si>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</si>
  <si>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</si>
  <si>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</si>
  <si>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</si>
  <si>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</si>
  <si>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</si>
  <si>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</si>
  <si>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</si>
  <si>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</si>
  <si>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</si>
  <si>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</si>
  <si>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</si>
  <si>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</si>
  <si>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</si>
  <si>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</si>
  <si>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</si>
  <si>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</si>
  <si>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</si>
  <si>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</si>
  <si>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</si>
  <si>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</si>
  <si>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</si>
  <si>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</si>
  <si>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</si>
  <si>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</si>
  <si>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</si>
  <si>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</si>
  <si>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</si>
  <si>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</si>
  <si>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</si>
  <si>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</si>
  <si>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</si>
  <si>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</si>
  <si>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</si>
  <si>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</si>
  <si>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</si>
  <si>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</si>
  <si>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</si>
  <si>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</si>
  <si>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</si>
  <si>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</si>
  <si>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</si>
  <si>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</si>
  <si>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</si>
  <si>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</si>
  <si>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</si>
  <si>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</si>
  <si>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</si>
  <si>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</si>
  <si>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</si>
  <si>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</si>
  <si>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</si>
  <si>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</si>
  <si>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</si>
  <si>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</si>
  <si>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</si>
  <si>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</si>
  <si>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</si>
  <si>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</si>
  <si>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</si>
  <si>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</si>
  <si>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</si>
  <si>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</si>
  <si>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</si>
  <si>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</si>
  <si>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</si>
  <si>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</si>
  <si>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</si>
  <si>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</si>
  <si>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</si>
  <si>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</si>
  <si>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</si>
  <si>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</si>
  <si>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</si>
  <si>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</si>
  <si>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</si>
  <si>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</si>
  <si>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</si>
  <si>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</si>
  <si>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</si>
  <si>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</si>
  <si>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</si>
  <si>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</si>
  <si>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</si>
  <si>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</si>
  <si>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</si>
  <si>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</si>
  <si>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</si>
  <si>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</si>
  <si>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</si>
  <si>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</si>
  <si>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</si>
  <si>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</si>
  <si>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</si>
  <si>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</si>
  <si>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</si>
  <si>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</si>
  <si>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</si>
  <si>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</si>
  <si>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</si>
  <si>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</si>
  <si>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</si>
  <si>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</si>
  <si>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</si>
  <si>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</si>
  <si>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</si>
  <si>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</si>
  <si>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</si>
  <si>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</si>
  <si>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</si>
  <si>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</si>
  <si>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</si>
  <si>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</si>
  <si>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</si>
  <si>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</si>
  <si>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</si>
  <si>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</si>
  <si>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</si>
  <si>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</si>
  <si>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</si>
  <si>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</si>
  <si>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</si>
  <si>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</si>
  <si>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</si>
  <si>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</si>
  <si>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</si>
  <si>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</si>
  <si>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</si>
  <si>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</si>
  <si>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</si>
  <si>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</si>
  <si>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</si>
  <si>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</si>
  <si>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</si>
  <si>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</si>
  <si>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</si>
  <si>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</si>
  <si>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</si>
  <si>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</si>
  <si>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</si>
  <si>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</si>
  <si>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</si>
  <si>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</si>
  <si>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</si>
  <si>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</si>
  <si>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</si>
  <si>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</si>
  <si>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</si>
  <si>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</si>
  <si>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</si>
  <si>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</si>
  <si>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</si>
  <si>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</si>
  <si>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</si>
  <si>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</si>
  <si>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</si>
  <si>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</si>
  <si>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</si>
  <si>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</si>
  <si>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</si>
  <si>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</si>
  <si>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</si>
  <si>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</si>
  <si>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</si>
  <si>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</si>
  <si>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</si>
  <si>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</si>
  <si>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</si>
  <si>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</si>
  <si>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</si>
  <si>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</si>
  <si>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</si>
  <si>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</si>
  <si>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</si>
  <si>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</si>
  <si>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</si>
  <si>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</si>
  <si>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</si>
  <si>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</si>
  <si>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</si>
  <si>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</si>
  <si>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</si>
  <si>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</si>
  <si>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</si>
  <si>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</si>
  <si>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</si>
  <si>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</si>
  <si>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</si>
  <si>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</si>
  <si>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</si>
  <si>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</si>
  <si>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</si>
  <si>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</si>
  <si>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</si>
  <si>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</si>
  <si>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</si>
  <si>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</si>
  <si>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</si>
  <si>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</si>
  <si>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</si>
  <si>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</si>
  <si>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</si>
  <si>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</si>
  <si>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</si>
  <si>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</si>
  <si>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</si>
  <si>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</si>
  <si>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</si>
  <si>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</si>
  <si>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</si>
  <si>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</si>
  <si>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</si>
  <si>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</si>
  <si>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</si>
  <si>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</si>
  <si>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</si>
  <si>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</si>
  <si>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</si>
  <si>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</si>
  <si>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</si>
  <si>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</si>
  <si>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</si>
  <si>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</si>
  <si>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</si>
  <si>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</si>
  <si>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</si>
  <si>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</si>
  <si>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</si>
  <si>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</si>
  <si>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</si>
  <si>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</si>
  <si>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</si>
  <si>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</si>
  <si>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</si>
  <si>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</si>
  <si>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</si>
  <si>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</si>
  <si>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</si>
  <si>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</si>
  <si>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</si>
  <si>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</si>
  <si>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</si>
  <si>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</si>
  <si>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</si>
  <si>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</si>
  <si>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</si>
  <si>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</si>
  <si>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</si>
  <si>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</si>
  <si>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</si>
  <si>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</si>
  <si>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</si>
  <si>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</si>
  <si>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</si>
  <si>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</si>
  <si>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</si>
  <si>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</si>
  <si>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</si>
  <si>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</si>
  <si>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</si>
  <si>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</si>
  <si>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</si>
  <si>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</si>
  <si>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</si>
  <si>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</si>
  <si>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</si>
  <si>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</si>
  <si>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</si>
  <si>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</si>
  <si>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</si>
  <si>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</si>
  <si>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</si>
  <si>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</si>
  <si>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</si>
  <si>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</si>
  <si>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</si>
  <si>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</si>
  <si>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</si>
  <si>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</si>
  <si>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</si>
  <si>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</si>
  <si>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</si>
  <si>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</si>
  <si>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</si>
  <si>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</si>
  <si>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</si>
  <si>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</si>
  <si>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</si>
  <si>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</si>
  <si>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</si>
  <si>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</si>
  <si>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</si>
  <si>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</si>
  <si>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</si>
  <si>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</si>
  <si>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</si>
  <si>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</si>
  <si>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</si>
  <si>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</si>
  <si>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</si>
  <si>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</si>
  <si>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</si>
  <si>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</si>
  <si>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</si>
  <si>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</si>
  <si>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</si>
  <si>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</si>
  <si>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</si>
  <si>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</si>
  <si>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</si>
  <si>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</si>
  <si>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</si>
  <si>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</si>
  <si>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</si>
  <si>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</si>
  <si>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</si>
  <si>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</si>
  <si>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</si>
  <si>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</si>
  <si>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</si>
  <si>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</si>
  <si>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</si>
  <si>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</si>
  <si>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</si>
  <si>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</si>
  <si>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</si>
  <si>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</si>
  <si>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</si>
  <si>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</si>
  <si>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</si>
  <si>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</si>
  <si>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</si>
  <si>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</si>
  <si>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</si>
  <si>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</si>
  <si>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</si>
  <si>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</si>
  <si>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</si>
  <si>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</si>
  <si>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</si>
  <si>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</si>
  <si>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</si>
  <si>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</si>
  <si>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</si>
  <si>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</si>
  <si>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</si>
  <si>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</si>
  <si>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</si>
  <si>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</si>
  <si>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</si>
  <si>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</si>
  <si>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</si>
  <si>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</si>
  <si>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</si>
  <si>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</si>
  <si>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</si>
  <si>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</si>
  <si>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</si>
  <si>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</si>
  <si>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</si>
  <si>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</si>
  <si>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</si>
  <si>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</si>
  <si>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</si>
  <si>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</si>
  <si>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</si>
  <si>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</si>
  <si>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</si>
  <si>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</si>
  <si>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</si>
  <si>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</si>
  <si>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</si>
  <si>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</si>
  <si>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</si>
  <si>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</si>
  <si>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</si>
  <si>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</si>
  <si>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</si>
  <si>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</si>
  <si>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</si>
  <si>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</si>
  <si>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</si>
  <si>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</si>
  <si>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</si>
  <si>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</si>
  <si>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</si>
  <si>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</si>
  <si>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</si>
  <si>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</si>
  <si>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</si>
  <si>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</si>
  <si>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</si>
  <si>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</si>
  <si>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</si>
  <si>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</si>
  <si>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</si>
  <si>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</si>
  <si>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</si>
  <si>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</si>
  <si>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</si>
  <si>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</si>
  <si>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</si>
  <si>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</si>
  <si>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</si>
  <si>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</si>
  <si>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</si>
  <si>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</si>
  <si>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</si>
  <si>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</si>
  <si>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</si>
  <si>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</si>
  <si>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</si>
  <si>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</si>
  <si>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</si>
  <si>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</si>
  <si>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</si>
  <si>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</si>
  <si>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</si>
  <si>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</si>
  <si>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</si>
  <si>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</si>
  <si>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</si>
  <si>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</si>
  <si>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</si>
  <si>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</si>
  <si>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</si>
  <si>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</si>
  <si>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</si>
  <si>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</si>
  <si>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</si>
  <si>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</si>
  <si>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</si>
  <si>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</si>
  <si>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</si>
  <si>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</si>
  <si>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</si>
  <si>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</si>
  <si>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</si>
  <si>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</si>
  <si>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</si>
  <si>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</si>
  <si>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</si>
  <si>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</si>
  <si>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</si>
  <si>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</si>
  <si>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</si>
  <si>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</si>
  <si>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</si>
  <si>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</si>
  <si>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</si>
  <si>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</si>
  <si>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</si>
  <si>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</si>
  <si>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</si>
  <si>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</si>
  <si>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</si>
  <si>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</si>
  <si>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</si>
  <si>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</si>
  <si>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</si>
  <si>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</si>
  <si>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</si>
  <si>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</si>
  <si>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</si>
  <si>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</si>
  <si>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</si>
  <si>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</si>
  <si>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</si>
  <si>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</si>
  <si>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</si>
  <si>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</si>
  <si>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</si>
  <si>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</si>
  <si>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</si>
  <si>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</si>
  <si>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</si>
  <si>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</si>
  <si>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</si>
  <si>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</si>
  <si>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</si>
  <si>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</si>
  <si>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</si>
  <si>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</si>
  <si>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</si>
  <si>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</si>
  <si>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</si>
  <si>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</si>
  <si>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</si>
  <si>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</si>
  <si>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</si>
  <si>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</si>
  <si>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</si>
  <si>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</si>
  <si>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</si>
  <si>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</si>
  <si>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</si>
  <si>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</si>
  <si>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</si>
  <si>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</si>
  <si>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</si>
  <si>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</si>
  <si>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</si>
  <si>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</si>
  <si>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</si>
  <si>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</si>
  <si>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</si>
  <si>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</si>
  <si>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</si>
  <si>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</si>
  <si>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</si>
  <si>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</si>
  <si>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</si>
  <si>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</si>
  <si>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</si>
  <si>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</si>
  <si>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</si>
  <si>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</si>
  <si>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</si>
  <si>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</si>
  <si>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</si>
  <si>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</si>
  <si>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</si>
  <si>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</si>
  <si>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</si>
  <si>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</si>
  <si>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</si>
  <si>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</si>
  <si>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</si>
  <si>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</si>
  <si>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</si>
  <si>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</si>
  <si>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</si>
  <si>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</si>
  <si>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</si>
  <si>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</si>
  <si>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</si>
  <si>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</si>
  <si>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</si>
  <si>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</si>
  <si>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</si>
  <si>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</si>
  <si>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</si>
  <si>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</si>
  <si>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</si>
  <si>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</si>
  <si>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</si>
  <si>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</si>
  <si>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</si>
  <si>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</si>
  <si>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</si>
  <si>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</si>
  <si>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</si>
  <si>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</si>
  <si>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</si>
  <si>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</si>
  <si>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</si>
  <si>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</si>
  <si>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</si>
  <si>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</si>
  <si>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</si>
  <si>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</si>
  <si>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</si>
  <si>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</si>
  <si>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</si>
  <si>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</si>
  <si>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</si>
  <si>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</si>
  <si>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</si>
  <si>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</si>
  <si>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</si>
  <si>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</si>
  <si>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</si>
  <si>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</si>
  <si>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</si>
  <si>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</si>
  <si>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</si>
  <si>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</si>
  <si>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</si>
  <si>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</si>
  <si>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</si>
  <si>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</si>
  <si>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</si>
  <si>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</si>
  <si>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</si>
  <si>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</si>
  <si>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</si>
  <si>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</si>
  <si>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</si>
  <si>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</si>
  <si>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</si>
  <si>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</si>
  <si>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</si>
  <si>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</si>
  <si>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</si>
  <si>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</si>
  <si>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</si>
  <si>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</si>
  <si>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</si>
  <si>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</si>
  <si>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</si>
  <si>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</si>
  <si>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</si>
  <si>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</si>
  <si>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</si>
  <si>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</si>
  <si>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</si>
  <si>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</si>
  <si>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</si>
  <si>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</si>
  <si>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</si>
  <si>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</si>
  <si>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</si>
  <si>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</si>
  <si>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</si>
  <si>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</si>
  <si>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</si>
  <si>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</si>
  <si>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</si>
  <si>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</si>
  <si>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</si>
  <si>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</si>
  <si>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</si>
  <si>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</si>
  <si>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</si>
  <si>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</si>
  <si>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</si>
  <si>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</si>
  <si>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</si>
  <si>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</si>
  <si>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</si>
  <si>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</si>
  <si>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</si>
  <si>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</si>
  <si>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</si>
  <si>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</si>
  <si>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</si>
  <si>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</si>
  <si>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</si>
  <si>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</si>
  <si>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</si>
  <si>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</si>
  <si>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</si>
  <si>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</si>
  <si>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</si>
  <si>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</si>
  <si>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</si>
  <si>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</si>
  <si>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</si>
  <si>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</si>
  <si>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</si>
  <si>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</si>
  <si>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</si>
  <si>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</si>
  <si>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</si>
  <si>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</si>
  <si>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</si>
  <si>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</si>
  <si>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</si>
  <si>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</si>
  <si>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</si>
  <si>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</si>
  <si>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</si>
  <si>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</si>
  <si>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</si>
  <si>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</si>
  <si>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</si>
  <si>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</si>
  <si>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</si>
  <si>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</si>
  <si>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</si>
  <si>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</si>
  <si>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</si>
  <si>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</si>
  <si>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</si>
  <si>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</si>
  <si>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</si>
  <si>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</si>
  <si>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</si>
  <si>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</si>
  <si>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</si>
  <si>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</si>
  <si>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</si>
  <si>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</si>
  <si>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</si>
  <si>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</si>
  <si>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</si>
  <si>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</si>
  <si>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</si>
  <si>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</si>
  <si>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</si>
  <si>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</si>
  <si>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</si>
  <si>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</si>
  <si>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</si>
  <si>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</si>
  <si>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</si>
  <si>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</si>
  <si>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</si>
  <si>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</si>
  <si>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</si>
  <si>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</si>
  <si>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</si>
  <si>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</si>
  <si>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</si>
  <si>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</si>
  <si>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</si>
  <si>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</si>
  <si>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</si>
  <si>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</si>
  <si>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</si>
  <si>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</si>
  <si>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</si>
  <si>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</si>
  <si>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</si>
  <si>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</si>
  <si>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</si>
  <si>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</si>
  <si>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</si>
  <si>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</si>
  <si>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</si>
  <si>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</si>
  <si>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</si>
  <si>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</si>
  <si>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</si>
  <si>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</si>
  <si>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</si>
  <si>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</si>
  <si>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</si>
  <si>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</si>
  <si>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</si>
  <si>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</si>
  <si>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</si>
  <si>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</si>
  <si>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</si>
  <si>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</si>
  <si>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</si>
  <si>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</si>
  <si>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</si>
  <si>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</si>
  <si>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</si>
  <si>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</si>
  <si>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</si>
  <si>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</si>
  <si>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</si>
  <si>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</si>
  <si>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</si>
  <si>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</si>
  <si>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</si>
  <si>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</si>
  <si>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</si>
  <si>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</si>
  <si>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</si>
  <si>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</si>
  <si>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</si>
  <si>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</si>
  <si>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</si>
  <si>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</si>
  <si>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</si>
  <si>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</si>
  <si>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</si>
  <si>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</si>
  <si>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</si>
  <si>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</si>
  <si>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</si>
  <si>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</si>
  <si>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</si>
  <si>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</si>
  <si>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</si>
  <si>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</si>
  <si>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</si>
  <si>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</si>
  <si>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</si>
  <si>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</si>
  <si>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</si>
  <si>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</si>
  <si>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</si>
  <si>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</si>
  <si>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</si>
  <si>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</si>
  <si>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</si>
  <si>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</si>
  <si>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</si>
  <si>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</si>
  <si>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</si>
  <si>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</si>
  <si>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</si>
  <si>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</si>
  <si>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</si>
  <si>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</si>
  <si>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</si>
  <si>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</si>
  <si>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</si>
  <si>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</si>
  <si>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</si>
  <si>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</si>
  <si>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</si>
  <si>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</si>
  <si>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</si>
  <si>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</si>
  <si>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</si>
  <si>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</si>
  <si>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</si>
  <si>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</si>
  <si>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</si>
  <si>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</si>
  <si>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</si>
  <si>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</si>
  <si>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</si>
  <si>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</si>
  <si>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</si>
  <si>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</si>
  <si>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</si>
  <si>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</si>
  <si>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</si>
  <si>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</si>
  <si>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</si>
  <si>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</si>
  <si>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</si>
  <si>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</si>
  <si>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</si>
  <si>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</si>
  <si>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</si>
  <si>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</si>
  <si>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</si>
  <si>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</si>
  <si>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</si>
  <si>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</si>
  <si>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</si>
  <si>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</si>
  <si>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</si>
  <si>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</si>
  <si>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</si>
  <si>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</si>
  <si>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</si>
  <si>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</si>
  <si>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</si>
  <si>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</si>
  <si>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</si>
  <si>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</si>
  <si>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</si>
  <si>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</si>
  <si>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</si>
  <si>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</si>
  <si>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</si>
  <si>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</si>
  <si>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</si>
  <si>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</si>
  <si>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</si>
  <si>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</si>
  <si>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</si>
  <si>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</si>
  <si>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</si>
  <si>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</si>
  <si>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</si>
  <si>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</si>
  <si>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</si>
  <si>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</si>
  <si>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</si>
  <si>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</si>
  <si>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</si>
  <si>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</si>
  <si>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</si>
  <si>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</si>
  <si>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</si>
  <si>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</si>
  <si>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</si>
  <si>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</si>
  <si>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</si>
  <si>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</si>
  <si>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</si>
  <si>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</si>
  <si>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</si>
  <si>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</si>
  <si>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</si>
  <si>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</si>
  <si>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</si>
  <si>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</si>
  <si>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</si>
  <si>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</si>
  <si>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</si>
  <si>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</si>
  <si>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</si>
  <si>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</si>
  <si>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</si>
  <si>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</si>
  <si>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</si>
  <si>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</si>
  <si>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</si>
  <si>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</si>
  <si>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</si>
  <si>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</si>
  <si>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</si>
  <si>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</si>
  <si>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</si>
  <si>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</si>
  <si>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</si>
  <si>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</si>
  <si>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</si>
  <si>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</si>
  <si>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</si>
  <si>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</si>
  <si>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</si>
  <si>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</si>
  <si>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</si>
  <si>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</si>
  <si>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</si>
  <si>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</si>
  <si>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</si>
  <si>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</si>
  <si>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</si>
  <si>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</si>
  <si>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</si>
  <si>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</si>
  <si>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</si>
  <si>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</si>
  <si>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</si>
  <si>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</si>
  <si>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</si>
  <si>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</si>
  <si>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</si>
  <si>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</si>
  <si>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</si>
  <si>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</si>
  <si>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</si>
  <si>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</si>
  <si>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</si>
  <si>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</si>
  <si>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</si>
  <si>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</si>
  <si>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</si>
  <si>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</si>
  <si>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</si>
  <si>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</si>
  <si>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</si>
  <si>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</si>
  <si>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</si>
  <si>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</si>
  <si>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</si>
  <si>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</si>
  <si>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</si>
  <si>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</si>
  <si>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</si>
  <si>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</si>
  <si>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</si>
  <si>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</si>
  <si>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</si>
  <si>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</si>
  <si>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</si>
  <si>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</si>
  <si>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</si>
  <si>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</si>
  <si>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</si>
  <si>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</si>
  <si>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</si>
  <si>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</si>
  <si>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</si>
  <si>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</si>
  <si>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</si>
  <si>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</si>
  <si>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</si>
  <si>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</si>
  <si>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</si>
  <si>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</si>
  <si>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</si>
  <si>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</si>
  <si>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</si>
  <si>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</si>
  <si>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</si>
  <si>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</si>
  <si>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</si>
  <si>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</si>
  <si>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</si>
  <si>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</si>
  <si>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</si>
  <si>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</si>
  <si>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</si>
  <si>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</si>
  <si>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</si>
  <si>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</si>
  <si>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</si>
  <si>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</si>
  <si>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</si>
  <si>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</si>
  <si>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</si>
  <si>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</si>
  <si>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</si>
  <si>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</si>
  <si>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</si>
  <si>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</si>
  <si>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</si>
  <si>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</si>
  <si>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</si>
  <si>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</si>
  <si>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</si>
  <si>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</si>
  <si>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</si>
  <si>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</si>
  <si>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</si>
  <si>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</si>
  <si>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</si>
  <si>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</si>
  <si>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</si>
  <si>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</si>
  <si>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</si>
  <si>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</si>
  <si>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</si>
  <si>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</si>
  <si>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</si>
  <si>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</si>
  <si>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</si>
  <si>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</si>
  <si>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</si>
  <si>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</si>
  <si>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</si>
  <si>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</si>
  <si>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</si>
  <si>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</si>
  <si>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</si>
  <si>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</si>
  <si>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</si>
  <si>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</si>
  <si>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</si>
  <si>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</si>
  <si>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</si>
  <si>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</si>
  <si>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</si>
  <si>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</si>
  <si>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</si>
  <si>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</si>
  <si>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</si>
  <si>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</si>
  <si>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</si>
  <si>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</si>
  <si>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</si>
  <si>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</si>
  <si>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</si>
  <si>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</si>
  <si>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</si>
  <si>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</si>
  <si>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</si>
  <si>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</si>
  <si>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</si>
  <si>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</si>
  <si>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</si>
  <si>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</si>
  <si>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</si>
  <si>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</si>
  <si>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</si>
  <si>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</si>
  <si>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</si>
  <si>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</si>
  <si>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</si>
  <si>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</si>
  <si>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</si>
  <si>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</si>
  <si>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</si>
  <si>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</si>
  <si>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</si>
  <si>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</si>
  <si>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</si>
  <si>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</si>
  <si>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</si>
  <si>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</si>
  <si>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</si>
  <si>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</si>
  <si>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</si>
  <si>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</si>
  <si>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</si>
  <si>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</si>
  <si>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</si>
  <si>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</si>
  <si>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</si>
  <si>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</si>
  <si>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</si>
  <si>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</si>
  <si>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</si>
  <si>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</si>
  <si>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</si>
  <si>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</si>
  <si>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</si>
  <si>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</si>
  <si>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</si>
  <si>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</si>
  <si>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</si>
  <si>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</si>
  <si>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</si>
  <si>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</si>
  <si>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</si>
  <si>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</si>
  <si>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</si>
  <si>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</si>
  <si>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</si>
  <si>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</si>
  <si>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</si>
  <si>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</si>
  <si>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</si>
  <si>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</si>
  <si>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</si>
  <si>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</si>
  <si>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</si>
  <si>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</si>
  <si>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</si>
  <si>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</si>
  <si>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</si>
  <si>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</si>
  <si>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</si>
  <si>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</si>
  <si>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</si>
  <si>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</si>
  <si>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</si>
  <si>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</si>
  <si>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</si>
  <si>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</si>
  <si>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</si>
  <si>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</si>
  <si>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</si>
  <si>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</si>
  <si>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</si>
  <si>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</si>
  <si>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</si>
  <si>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</si>
  <si>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</si>
  <si>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</si>
  <si>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</si>
  <si>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</si>
  <si>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</si>
  <si>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</si>
  <si>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</si>
  <si>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</si>
  <si>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</si>
  <si>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</si>
  <si>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</si>
  <si>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</si>
  <si>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</si>
  <si>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</si>
  <si>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</si>
  <si>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</si>
  <si>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</si>
  <si>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</si>
  <si>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</si>
  <si>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</si>
  <si>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</si>
  <si>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</si>
  <si>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</si>
  <si>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</si>
  <si>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</si>
  <si>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</si>
  <si>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</si>
  <si>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</si>
  <si>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</si>
  <si>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</si>
  <si>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</si>
  <si>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</si>
  <si>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</si>
  <si>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</si>
  <si>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</si>
  <si>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</si>
  <si>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</si>
  <si>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</si>
  <si>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</si>
  <si>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</si>
  <si>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</si>
  <si>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</si>
  <si>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</si>
  <si>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</si>
  <si>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</si>
  <si>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</si>
  <si>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</si>
  <si>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</si>
  <si>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</si>
  <si>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</si>
  <si>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</si>
  <si>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</si>
  <si>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</si>
  <si>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</si>
  <si>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</si>
  <si>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</si>
  <si>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</si>
  <si>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</si>
  <si>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</si>
  <si>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</si>
  <si>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</si>
  <si>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</si>
  <si>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</si>
  <si>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</si>
  <si>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</si>
  <si>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</si>
  <si>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</si>
  <si>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</si>
  <si>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</si>
  <si>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</si>
  <si>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</si>
  <si>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</si>
  <si>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</si>
  <si>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</si>
  <si>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</si>
  <si>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</si>
  <si>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</si>
  <si>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</si>
  <si>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</si>
  <si>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</si>
  <si>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</si>
  <si>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</si>
  <si>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</si>
  <si>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</si>
  <si>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</si>
  <si>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</si>
  <si>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</si>
  <si>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</si>
  <si>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</si>
  <si>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</si>
  <si>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</si>
  <si>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</si>
  <si>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</si>
  <si>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</si>
  <si>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</si>
  <si>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</si>
  <si>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</si>
  <si>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</si>
  <si>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</si>
  <si>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</si>
  <si>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</si>
  <si>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</si>
  <si>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</si>
  <si>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</si>
  <si>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</si>
  <si>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</si>
  <si>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</si>
  <si>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</si>
  <si>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</si>
  <si>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</si>
  <si>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</si>
  <si>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</si>
  <si>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</si>
  <si>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</si>
  <si>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</si>
  <si>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</si>
  <si>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</si>
  <si>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</si>
  <si>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</si>
  <si>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</si>
  <si>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</si>
  <si>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</si>
  <si>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</si>
  <si>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</si>
  <si>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</si>
  <si>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</si>
  <si>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</si>
  <si>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</si>
  <si>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</si>
  <si>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</si>
  <si>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</si>
  <si>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</si>
  <si>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</si>
  <si>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</si>
  <si>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</si>
  <si>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</si>
  <si>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</si>
  <si>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</si>
  <si>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</si>
  <si>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</si>
  <si>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</si>
  <si>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</si>
  <si>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</si>
  <si>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</si>
  <si>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</si>
  <si>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</si>
  <si>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</si>
  <si>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</si>
  <si>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</si>
  <si>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</si>
  <si>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</si>
  <si>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</si>
  <si>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</si>
  <si>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</si>
  <si>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</si>
  <si>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</si>
  <si>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</si>
  <si>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</si>
  <si>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</si>
  <si>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</si>
  <si>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</si>
  <si>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</si>
  <si>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</si>
  <si>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</si>
  <si>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</si>
  <si>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</si>
  <si>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</si>
  <si>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</si>
  <si>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</si>
  <si>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</si>
  <si>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</si>
  <si>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</si>
  <si>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</si>
  <si>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</si>
  <si>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</si>
  <si>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</si>
  <si>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</si>
  <si>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</si>
  <si>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</si>
  <si>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</si>
  <si>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</si>
  <si>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</si>
  <si>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</si>
  <si>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</si>
  <si>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</si>
  <si>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</si>
  <si>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</si>
  <si>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</si>
  <si>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</si>
  <si>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</si>
  <si>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</si>
  <si>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</si>
  <si>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</si>
  <si>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</si>
  <si>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</si>
  <si>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</si>
  <si>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</si>
  <si>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</si>
  <si>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</si>
  <si>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</si>
  <si>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</si>
  <si>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</si>
  <si>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</si>
  <si>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</si>
  <si>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</si>
  <si>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</si>
  <si>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</si>
  <si>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</si>
  <si>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</si>
  <si>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</si>
  <si>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</si>
  <si>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</si>
  <si>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</si>
  <si>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</si>
  <si>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</si>
  <si>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</si>
  <si>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</si>
  <si>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</si>
  <si>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</si>
  <si>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</si>
  <si>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</si>
  <si>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</si>
  <si>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</si>
  <si>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</si>
  <si>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</si>
  <si>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</si>
  <si>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</si>
  <si>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</si>
  <si>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</si>
  <si>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</si>
  <si>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</si>
  <si>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</si>
  <si>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</si>
  <si>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</si>
  <si>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</si>
  <si>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</si>
  <si>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</si>
  <si>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</si>
  <si>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</si>
  <si>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</si>
  <si>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</si>
  <si>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</si>
  <si>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</si>
  <si>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</si>
  <si>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</si>
  <si>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</si>
  <si>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</si>
  <si>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</si>
  <si>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</si>
  <si>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</si>
  <si>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</si>
  <si>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</si>
  <si>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</si>
  <si>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</si>
  <si>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</si>
  <si>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</si>
  <si>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</si>
  <si>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</si>
  <si>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</si>
  <si>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</si>
  <si>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</si>
  <si>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</si>
  <si>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</si>
  <si>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</si>
  <si>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</si>
  <si>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</si>
  <si>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</si>
  <si>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</si>
  <si>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</si>
  <si>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</si>
  <si>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</si>
  <si>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</si>
  <si>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</si>
  <si>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</si>
  <si>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</si>
  <si>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</si>
  <si>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</si>
  <si>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</si>
  <si>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</si>
  <si>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</si>
  <si>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</si>
  <si>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</si>
  <si>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</si>
  <si>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</si>
  <si>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</si>
  <si>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</si>
  <si>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</si>
  <si>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</si>
  <si>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</si>
  <si>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</si>
  <si>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</si>
  <si>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</si>
  <si>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</si>
  <si>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</si>
  <si>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</si>
  <si>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</si>
  <si>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</si>
  <si>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</si>
  <si>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</si>
  <si>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</si>
  <si>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</si>
  <si>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</si>
  <si>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</si>
  <si>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</si>
  <si>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</si>
  <si>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</si>
  <si>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</si>
  <si>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</si>
  <si>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</si>
  <si>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</si>
  <si>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</si>
  <si>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</si>
  <si>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</si>
  <si>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</si>
  <si>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</si>
  <si>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</si>
  <si>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</si>
  <si>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</si>
  <si>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</si>
  <si>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</si>
  <si>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</si>
  <si>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</si>
  <si>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</si>
  <si>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</si>
  <si>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</si>
  <si>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</si>
  <si>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</si>
  <si>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</si>
  <si>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</si>
  <si>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</si>
  <si>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</si>
  <si>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</si>
  <si>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</si>
  <si>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</si>
  <si>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</si>
  <si>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</si>
  <si>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</si>
  <si>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</si>
  <si>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</si>
  <si>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</si>
  <si>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</si>
  <si>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</si>
  <si>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</si>
  <si>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</si>
  <si>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</si>
  <si>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</si>
  <si>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</si>
  <si>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</si>
  <si>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</si>
  <si>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</si>
  <si>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</si>
  <si>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</si>
  <si>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</si>
  <si>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</si>
  <si>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</si>
  <si>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</si>
  <si>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</si>
  <si>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</si>
  <si>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</si>
  <si>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</si>
  <si>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</si>
  <si>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</si>
  <si>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</si>
  <si>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</si>
  <si>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</si>
  <si>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</si>
  <si>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</si>
  <si>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</si>
  <si>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</si>
  <si>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</si>
  <si>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</si>
  <si>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</si>
  <si>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</si>
  <si>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</si>
  <si>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</si>
  <si>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</si>
  <si>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</si>
  <si>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</si>
  <si>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</si>
  <si>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</si>
  <si>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</si>
  <si>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</si>
  <si>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</si>
  <si>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</si>
  <si>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</si>
  <si>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</si>
  <si>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</si>
  <si>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</si>
  <si>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</si>
  <si>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</si>
  <si>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</si>
  <si>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</si>
  <si>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</si>
  <si>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</si>
  <si>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</si>
  <si>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</si>
  <si>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</si>
  <si>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</si>
  <si>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</si>
  <si>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</si>
  <si>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</si>
  <si>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</si>
  <si>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</si>
  <si>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</si>
  <si>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</si>
  <si>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</si>
  <si>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</si>
  <si>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</si>
  <si>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</si>
  <si>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</si>
  <si>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</si>
  <si>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</si>
  <si>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</si>
  <si>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</si>
  <si>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</si>
  <si>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</si>
  <si>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</si>
  <si>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</si>
  <si>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</si>
  <si>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</si>
  <si>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</si>
  <si>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</si>
  <si>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</si>
  <si>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</si>
  <si>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</si>
  <si>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</si>
  <si>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</si>
  <si>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</si>
  <si>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</si>
  <si>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</si>
  <si>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</si>
  <si>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</si>
  <si>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</si>
  <si>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</si>
  <si>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</si>
  <si>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</si>
  <si>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</si>
  <si>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</si>
  <si>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</si>
  <si>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</si>
  <si>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</si>
  <si>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</si>
  <si>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</si>
  <si>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</si>
  <si>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</si>
  <si>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</si>
  <si>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</si>
  <si>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</si>
  <si>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</si>
  <si>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</si>
  <si>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</si>
  <si>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</si>
  <si>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</si>
  <si>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</si>
  <si>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</si>
  <si>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</si>
  <si>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</si>
  <si>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</si>
  <si>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</si>
  <si>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</si>
  <si>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</si>
  <si>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</si>
  <si>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</si>
  <si>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</si>
  <si>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</si>
  <si>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</si>
  <si>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</si>
  <si>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</si>
  <si>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</si>
  <si>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</si>
  <si>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</si>
  <si>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</si>
  <si>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</si>
  <si>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</si>
  <si>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</si>
  <si>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</si>
  <si>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</si>
  <si>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</si>
  <si>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</si>
  <si>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</si>
  <si>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</si>
  <si>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</si>
  <si>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</si>
  <si>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</si>
  <si>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</si>
  <si>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</si>
  <si>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</si>
  <si>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</si>
  <si>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</si>
  <si>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</si>
  <si>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</si>
  <si>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</si>
  <si>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</si>
  <si>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</si>
  <si>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</si>
  <si>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</si>
  <si>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</si>
  <si>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</si>
  <si>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</si>
  <si>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</si>
  <si>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</si>
  <si>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</si>
  <si>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</si>
  <si>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</si>
  <si>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</si>
  <si>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</si>
  <si>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</si>
  <si>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</si>
  <si>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</si>
  <si>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</si>
  <si>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</si>
  <si>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</si>
  <si>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</si>
  <si>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</si>
  <si>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</si>
  <si>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</si>
  <si>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</si>
  <si>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</si>
  <si>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</si>
  <si>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</si>
  <si>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</si>
  <si>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</si>
  <si>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</si>
  <si>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</si>
  <si>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</si>
  <si>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</si>
  <si>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</si>
  <si>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</si>
  <si>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</si>
  <si>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</si>
  <si>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</si>
  <si>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</si>
  <si>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</si>
  <si>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</si>
  <si>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</si>
  <si>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</si>
  <si>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</si>
  <si>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</si>
  <si>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</si>
  <si>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</si>
  <si>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</si>
  <si>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</si>
  <si>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</si>
  <si>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</si>
  <si>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</si>
  <si>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</si>
  <si>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</si>
  <si>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</si>
  <si>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</si>
  <si>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</si>
  <si>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</si>
  <si>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</si>
  <si>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</si>
  <si>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</si>
  <si>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</si>
  <si>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</si>
  <si>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</si>
  <si>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</si>
  <si>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</si>
  <si>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</si>
  <si>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</si>
  <si>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</si>
  <si>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</si>
  <si>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</si>
  <si>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</si>
  <si>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</si>
  <si>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</si>
  <si>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</si>
  <si>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</si>
  <si>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</si>
  <si>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</si>
  <si>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</si>
  <si>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</si>
  <si>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</si>
  <si>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</si>
  <si>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</si>
  <si>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</si>
  <si>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</si>
  <si>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</si>
  <si>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</si>
  <si>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</si>
  <si>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</si>
  <si>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</si>
  <si>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</si>
  <si>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</si>
  <si>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</si>
  <si>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</si>
  <si>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</si>
  <si>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</si>
  <si>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</si>
  <si>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</si>
  <si>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</si>
  <si>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</si>
  <si>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</si>
  <si>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</si>
  <si>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</si>
  <si>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</si>
  <si>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</si>
  <si>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</si>
  <si>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</si>
  <si>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</si>
  <si>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</si>
  <si>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</si>
  <si>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</si>
  <si>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</si>
  <si>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</si>
  <si>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</si>
  <si>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</si>
  <si>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</si>
  <si>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</si>
  <si>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</si>
  <si>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</si>
  <si>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</si>
  <si>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</si>
  <si>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</si>
  <si>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</si>
  <si>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</si>
  <si>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</si>
  <si>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</si>
  <si>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</si>
  <si>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</si>
  <si>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</si>
  <si>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</si>
  <si>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</si>
  <si>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</si>
  <si>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</si>
  <si>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</si>
  <si>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</si>
  <si>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</si>
  <si>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</si>
  <si>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</si>
  <si>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</si>
  <si>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</si>
  <si>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</si>
  <si>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</si>
  <si>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</si>
  <si>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</si>
  <si>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</si>
  <si>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</si>
  <si>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</si>
  <si>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</si>
  <si>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</si>
  <si>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</si>
  <si>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</si>
  <si>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</si>
  <si>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</si>
  <si>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</si>
  <si>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</si>
  <si>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</si>
  <si>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</si>
  <si>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</si>
  <si>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</si>
  <si>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</si>
  <si>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</si>
  <si>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</si>
  <si>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</si>
  <si>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</si>
  <si>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</si>
  <si>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</si>
  <si>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</si>
  <si>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</si>
  <si>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</si>
  <si>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</si>
  <si>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</si>
  <si>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</si>
  <si>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</si>
  <si>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</si>
  <si>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</si>
  <si>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</si>
  <si>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</si>
  <si>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</si>
  <si>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</si>
  <si>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</si>
  <si>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</si>
  <si>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</si>
  <si>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</si>
  <si>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</si>
  <si>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</si>
  <si>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</si>
  <si>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</si>
  <si>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</si>
  <si>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</si>
  <si>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</si>
  <si>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</si>
  <si>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</si>
  <si>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</si>
  <si>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</si>
  <si>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</si>
  <si>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</si>
  <si>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</si>
  <si>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</si>
  <si>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</si>
  <si>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</si>
  <si>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</si>
  <si>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</si>
  <si>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</si>
  <si>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</si>
  <si>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</si>
  <si>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</si>
  <si>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</si>
  <si>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</si>
  <si>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</si>
  <si>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</si>
  <si>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</si>
  <si>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</si>
  <si>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</si>
  <si>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</si>
  <si>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</si>
  <si>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</si>
  <si>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</si>
  <si>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</si>
  <si>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</si>
  <si>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</si>
  <si>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</si>
  <si>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</si>
  <si>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</si>
  <si>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</si>
  <si>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</si>
  <si>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</si>
  <si>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</si>
  <si>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</si>
  <si>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</si>
  <si>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</si>
  <si>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</si>
  <si>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</si>
  <si>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</si>
  <si>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</si>
  <si>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</si>
  <si>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</si>
  <si>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</si>
  <si>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</si>
  <si>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</si>
  <si>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</si>
  <si>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</si>
  <si>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</si>
  <si>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</si>
  <si>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</si>
  <si>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</si>
  <si>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</si>
  <si>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</si>
  <si>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</si>
  <si>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</si>
  <si>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</si>
  <si>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</si>
  <si>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</si>
  <si>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</si>
  <si>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</si>
  <si>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</si>
  <si>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</si>
  <si>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</si>
  <si>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</si>
  <si>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</si>
  <si>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</si>
  <si>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</si>
  <si>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</si>
  <si>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</si>
  <si>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</si>
  <si>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</si>
  <si>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</si>
  <si>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</si>
  <si>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</si>
  <si>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</si>
  <si>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</si>
  <si>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</si>
  <si>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</si>
  <si>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</si>
  <si>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</si>
  <si>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</si>
  <si>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</si>
  <si>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</si>
  <si>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</si>
  <si>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</si>
  <si>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</si>
  <si>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</si>
  <si>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</si>
  <si>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</si>
  <si>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</si>
  <si>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</si>
  <si>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</si>
  <si>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</si>
  <si>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</si>
  <si>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</si>
  <si>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</si>
  <si>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</si>
  <si>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</si>
  <si>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</si>
  <si>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</si>
  <si>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</si>
  <si>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</si>
  <si>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</si>
  <si>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</si>
  <si>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</si>
  <si>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</si>
  <si>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</si>
  <si>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</si>
  <si>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</si>
  <si>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</si>
  <si>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</si>
  <si>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</si>
  <si>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</si>
  <si>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</si>
  <si>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</si>
  <si>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</si>
  <si>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</si>
  <si>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</si>
  <si>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</si>
  <si>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</si>
  <si>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</si>
  <si>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</si>
  <si>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</si>
  <si>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</si>
  <si>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</si>
  <si>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</si>
  <si>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</si>
  <si>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</si>
  <si>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</si>
  <si>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</si>
  <si>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</si>
  <si>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</si>
  <si>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</si>
  <si>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</si>
  <si>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</si>
  <si>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</si>
  <si>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</si>
  <si>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</si>
  <si>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</si>
  <si>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</si>
  <si>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</si>
  <si>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</si>
  <si>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</si>
  <si>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</si>
  <si>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</si>
  <si>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</si>
  <si>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</si>
  <si>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</si>
  <si>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</si>
  <si>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</si>
  <si>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</si>
  <si>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</si>
  <si>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</si>
  <si>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</si>
  <si>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</si>
  <si>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</si>
  <si>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</si>
  <si>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</si>
  <si>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</si>
  <si>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</si>
  <si>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</si>
  <si>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</si>
  <si>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</si>
  <si>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</si>
  <si>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</si>
  <si>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</si>
  <si>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</si>
  <si>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</si>
  <si>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</si>
  <si>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</si>
  <si>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</si>
  <si>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</si>
  <si>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</si>
  <si>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</si>
  <si>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</si>
  <si>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</si>
  <si>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</si>
  <si>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</si>
  <si>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</si>
  <si>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</si>
  <si>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</si>
  <si>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</si>
  <si>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</si>
  <si>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</si>
  <si>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</si>
  <si>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</si>
  <si>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</si>
  <si>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</si>
  <si>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</si>
  <si>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</si>
  <si>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</si>
  <si>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</si>
  <si>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</si>
  <si>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</si>
  <si>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</si>
  <si>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</si>
  <si>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</si>
  <si>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</si>
  <si>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</si>
  <si>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</si>
  <si>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</si>
  <si>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</si>
  <si>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</si>
  <si>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</si>
  <si>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</si>
  <si>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</si>
  <si>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</si>
  <si>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</si>
  <si>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</si>
  <si>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</si>
  <si>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</si>
  <si>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</si>
  <si>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</si>
  <si>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</si>
  <si>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</si>
  <si>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</si>
  <si>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</si>
  <si>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</si>
  <si>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</si>
  <si>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</si>
  <si>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</si>
  <si>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</si>
  <si>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</si>
  <si>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</si>
  <si>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</si>
  <si>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</si>
  <si>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</si>
  <si>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</si>
  <si>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</si>
  <si>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</si>
  <si>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</si>
  <si>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</si>
  <si>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</si>
  <si>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</si>
  <si>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</si>
  <si>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</si>
  <si>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</si>
  <si>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</si>
  <si>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</si>
  <si>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</si>
  <si>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</si>
  <si>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</si>
  <si>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</si>
  <si>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</si>
  <si>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</si>
  <si>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</si>
  <si>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</si>
  <si>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</si>
  <si>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</si>
  <si>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</si>
  <si>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</si>
  <si>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</si>
  <si>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</si>
  <si>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</si>
  <si>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</si>
  <si>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</si>
  <si>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</si>
  <si>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</si>
  <si>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</si>
  <si>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</si>
  <si>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</si>
  <si>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</si>
  <si>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</si>
  <si>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</si>
  <si>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</si>
  <si>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</si>
  <si>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</si>
  <si>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</si>
  <si>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</si>
  <si>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</si>
  <si>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</si>
  <si>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</si>
  <si>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</si>
  <si>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</si>
  <si>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</si>
  <si>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</si>
  <si>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</si>
  <si>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</si>
  <si>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</si>
  <si>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</si>
  <si>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</si>
  <si>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</si>
  <si>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</si>
  <si>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</si>
  <si>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</si>
  <si>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</si>
  <si>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</si>
  <si>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</si>
  <si>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</si>
  <si>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</si>
  <si>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</si>
  <si>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</si>
  <si>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</si>
  <si>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</si>
  <si>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</si>
  <si>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</si>
  <si>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</si>
  <si>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</si>
  <si>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</si>
  <si>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</si>
  <si>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</si>
  <si>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</si>
  <si>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</si>
  <si>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</si>
  <si>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</si>
  <si>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</si>
  <si>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</si>
  <si>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</si>
  <si>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</si>
  <si>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</si>
  <si>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</si>
  <si>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</si>
  <si>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</si>
  <si>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</si>
  <si>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</si>
  <si>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</si>
  <si>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</si>
  <si>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</si>
  <si>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</si>
  <si>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</si>
  <si>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</si>
  <si>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</si>
  <si>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</si>
  <si>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</si>
  <si>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</si>
  <si>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</si>
  <si>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</si>
  <si>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</si>
  <si>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</si>
  <si>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</si>
  <si>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</si>
  <si>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</si>
  <si>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</si>
  <si>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</si>
  <si>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</si>
  <si>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</si>
  <si>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</si>
  <si>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</si>
  <si>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</si>
  <si>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</si>
  <si>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</si>
  <si>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</si>
  <si>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</si>
  <si>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</si>
  <si>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</si>
  <si>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</si>
  <si>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</si>
  <si>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</si>
  <si>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</si>
  <si>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</si>
  <si>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</si>
  <si>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</si>
  <si>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</si>
  <si>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</si>
  <si>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</si>
  <si>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</si>
  <si>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</si>
  <si>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</si>
  <si>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</si>
  <si>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</si>
  <si>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</si>
  <si>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</si>
  <si>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</si>
  <si>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</si>
  <si>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</si>
  <si>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</si>
  <si>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</si>
  <si>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</si>
  <si>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</si>
  <si>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</si>
  <si>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</si>
  <si>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</si>
  <si>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</si>
  <si>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</si>
  <si>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</si>
  <si>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</si>
  <si>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</si>
  <si>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</si>
  <si>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</si>
  <si>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</si>
  <si>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</si>
  <si>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</si>
  <si>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</si>
  <si>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</si>
  <si>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</si>
  <si>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</si>
  <si>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</si>
  <si>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</si>
  <si>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</si>
  <si>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</si>
  <si>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</si>
  <si>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</si>
  <si>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</si>
  <si>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</si>
  <si>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</si>
  <si>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</si>
  <si>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</si>
  <si>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</si>
  <si>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</si>
  <si>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</si>
  <si>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</si>
  <si>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</si>
  <si>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</si>
  <si>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</si>
  <si>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</si>
  <si>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</si>
  <si>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</si>
  <si>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</si>
  <si>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</si>
  <si>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</si>
  <si>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</si>
  <si>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</si>
  <si>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</si>
  <si>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</si>
  <si>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</si>
  <si>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</si>
  <si>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</si>
  <si>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</si>
  <si>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</si>
  <si>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</si>
  <si>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</si>
  <si>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</si>
  <si>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</si>
  <si>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</si>
  <si>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</si>
  <si>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</si>
  <si>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</si>
  <si>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</si>
  <si>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</si>
  <si>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</si>
  <si>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</si>
  <si>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</si>
  <si>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</si>
  <si>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</si>
  <si>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</si>
  <si>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</si>
  <si>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</si>
  <si>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</si>
  <si>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</si>
  <si>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</si>
  <si>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</si>
  <si>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</si>
  <si>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</si>
  <si>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</si>
  <si>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</si>
  <si>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</si>
  <si>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</si>
  <si>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</si>
  <si>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</si>
  <si>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</si>
  <si>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</si>
  <si>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</si>
  <si>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</si>
  <si>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</si>
  <si>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</si>
  <si>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</si>
  <si>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</si>
  <si>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</si>
  <si>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</si>
  <si>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</si>
  <si>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</si>
  <si>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</si>
  <si>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</si>
  <si>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</si>
  <si>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</si>
  <si>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</si>
  <si>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</si>
  <si>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</si>
  <si>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</si>
  <si>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</si>
  <si>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</si>
  <si>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</si>
  <si>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</si>
  <si>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</si>
  <si>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</si>
  <si>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</si>
  <si>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</si>
  <si>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</si>
  <si>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</si>
  <si>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</si>
  <si>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</si>
  <si>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</si>
  <si>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</si>
  <si>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</si>
  <si>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</si>
  <si>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</si>
  <si>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</si>
  <si>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</si>
  <si>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</si>
  <si>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</si>
  <si>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</si>
  <si>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</si>
  <si>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</si>
  <si>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</si>
  <si>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</si>
  <si>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</si>
  <si>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</si>
  <si>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</si>
  <si>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</si>
  <si>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</si>
  <si>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</si>
  <si>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</si>
  <si>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</si>
  <si>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</si>
  <si>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</si>
  <si>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</si>
  <si>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</si>
  <si>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</si>
  <si>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</si>
  <si>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</si>
  <si>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</si>
  <si>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</si>
  <si>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</si>
  <si>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</si>
  <si>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</si>
  <si>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</si>
  <si>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</si>
  <si>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</si>
  <si>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</si>
  <si>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</si>
  <si>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</si>
  <si>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</si>
  <si>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</si>
  <si>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</si>
  <si>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</si>
  <si>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</si>
  <si>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</si>
  <si>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</si>
  <si>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</si>
  <si>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</si>
  <si>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</si>
  <si>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</si>
  <si>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</si>
  <si>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</si>
  <si>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</si>
  <si>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</si>
  <si>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</si>
  <si>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</si>
  <si>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</si>
  <si>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</si>
  <si>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</si>
  <si>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</si>
  <si>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</si>
  <si>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</si>
  <si>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</si>
  <si>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</si>
  <si>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</si>
  <si>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</si>
  <si>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</si>
  <si>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</si>
  <si>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</si>
  <si>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</si>
  <si>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</si>
  <si>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</si>
  <si>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</si>
  <si>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</si>
  <si>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</si>
  <si>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</si>
  <si>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</si>
  <si>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</si>
  <si>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</si>
  <si>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</si>
  <si>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</si>
  <si>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</si>
  <si>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</si>
  <si>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</si>
  <si>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</si>
  <si>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</si>
  <si>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</si>
  <si>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</si>
  <si>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</si>
  <si>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</si>
  <si>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</si>
  <si>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</si>
  <si>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</si>
  <si>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</si>
  <si>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</si>
  <si>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</si>
  <si>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</si>
  <si>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</si>
  <si>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</si>
  <si>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</si>
  <si>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</si>
  <si>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</si>
  <si>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</si>
  <si>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</si>
  <si>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</si>
  <si>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</si>
  <si>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</si>
  <si>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</si>
  <si>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</si>
  <si>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</si>
  <si>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</si>
  <si>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</si>
  <si>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</si>
  <si>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</si>
  <si>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</si>
  <si>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</si>
  <si>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</si>
  <si>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</si>
  <si>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</si>
  <si>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</si>
  <si>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</si>
  <si>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</si>
  <si>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</si>
  <si>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</si>
  <si>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</si>
  <si>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</si>
  <si>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</si>
  <si>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</si>
  <si>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</si>
  <si>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</si>
  <si>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</si>
  <si>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</si>
  <si>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</si>
  <si>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</si>
  <si>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</si>
  <si>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</si>
  <si>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</si>
  <si>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</si>
  <si>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</si>
  <si>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</si>
  <si>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</si>
  <si>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</si>
  <si>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</si>
  <si>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</si>
  <si>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</si>
  <si>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</si>
  <si>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</si>
  <si>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</si>
  <si>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</si>
  <si>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</si>
  <si>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</si>
  <si>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</si>
  <si>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</si>
  <si>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</si>
  <si>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</si>
  <si>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</si>
  <si>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</si>
  <si>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</si>
  <si>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</si>
  <si>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</si>
  <si>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</si>
  <si>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</si>
  <si>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</si>
  <si>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</si>
  <si>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</si>
  <si>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</si>
  <si>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</si>
  <si>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</si>
  <si>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</si>
  <si>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</si>
  <si>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</si>
  <si>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</si>
  <si>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</si>
  <si>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</si>
  <si>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</si>
  <si>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</si>
  <si>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</si>
  <si>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</si>
  <si>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</si>
  <si>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</si>
  <si>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</si>
  <si>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</si>
  <si>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</si>
  <si>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</si>
  <si>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</si>
  <si>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</si>
  <si>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</si>
  <si>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</si>
  <si>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</si>
  <si>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</si>
  <si>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</si>
  <si>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</si>
  <si>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</si>
  <si>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</si>
  <si>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</si>
  <si>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</si>
  <si>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</si>
  <si>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</si>
  <si>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</si>
  <si>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</si>
  <si>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</si>
  <si>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</si>
  <si>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</si>
  <si>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</si>
  <si>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</si>
  <si>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</si>
  <si>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</si>
  <si>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</si>
  <si>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</si>
  <si>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</si>
  <si>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</si>
  <si>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</si>
  <si>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</si>
  <si>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</si>
  <si>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</si>
  <si>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</si>
  <si>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</si>
  <si>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</si>
  <si>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</si>
  <si>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</si>
  <si>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</si>
  <si>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</si>
  <si>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</si>
  <si>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</si>
  <si>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</si>
  <si>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</si>
  <si>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</si>
  <si>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</si>
  <si>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</si>
  <si>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</si>
  <si>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</si>
  <si>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</si>
  <si>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</si>
  <si>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</si>
  <si>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</si>
  <si>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</si>
  <si>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</si>
  <si>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</si>
  <si>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</si>
  <si>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</si>
  <si>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</si>
  <si>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</si>
  <si>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</si>
  <si>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</si>
  <si>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</si>
  <si>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</si>
  <si>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</si>
  <si>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</si>
  <si>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</si>
  <si>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</si>
  <si>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</si>
  <si>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</si>
  <si>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</si>
  <si>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</si>
  <si>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</si>
  <si>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</si>
  <si>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</si>
  <si>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</si>
  <si>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</si>
  <si>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</si>
  <si>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</si>
  <si>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</si>
  <si>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</si>
  <si>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</si>
  <si>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</si>
  <si>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</si>
  <si>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</si>
  <si>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</si>
  <si>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</si>
  <si>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</si>
  <si>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</si>
  <si>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</si>
  <si>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</si>
  <si>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</si>
  <si>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</si>
  <si>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</si>
  <si>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</si>
  <si>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</si>
  <si>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</si>
  <si>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</si>
  <si>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</si>
  <si>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</si>
  <si>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</si>
  <si>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</si>
  <si>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</si>
  <si>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</si>
  <si>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</si>
  <si>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</si>
  <si>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</si>
  <si>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</si>
  <si>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</si>
  <si>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</si>
  <si>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</si>
  <si>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</si>
  <si>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</si>
  <si>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</si>
  <si>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</si>
  <si>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</si>
  <si>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</si>
  <si>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</si>
  <si>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</si>
  <si>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</si>
  <si>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</si>
  <si>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</si>
  <si>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</si>
  <si>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</si>
  <si>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</si>
  <si>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</si>
  <si>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</si>
  <si>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</si>
  <si>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</si>
  <si>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</si>
  <si>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</si>
  <si>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</si>
  <si>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</si>
  <si>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</si>
  <si>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</si>
  <si>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</si>
  <si>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</si>
  <si>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</si>
  <si>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</si>
  <si>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</si>
  <si>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</si>
  <si>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</si>
  <si>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</si>
  <si>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</si>
  <si>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</si>
  <si>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</si>
  <si>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</si>
  <si>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</si>
  <si>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</si>
  <si>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</si>
  <si>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</si>
  <si>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</si>
  <si>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</si>
  <si>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</si>
  <si>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</si>
  <si>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</si>
  <si>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</si>
  <si>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</si>
  <si>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</si>
  <si>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</si>
  <si>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</si>
  <si>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</si>
  <si>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</si>
  <si>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</si>
  <si>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</si>
  <si>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</si>
  <si>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</si>
  <si>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</si>
  <si>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</si>
  <si>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</si>
  <si>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</si>
  <si>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</si>
  <si>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</si>
  <si>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</si>
  <si>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</si>
  <si>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</si>
  <si>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</si>
  <si>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</si>
  <si>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</si>
  <si>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</si>
  <si>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</si>
  <si>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</si>
  <si>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</si>
  <si>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</si>
  <si>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</si>
  <si>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</si>
  <si>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</si>
  <si>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</si>
  <si>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</si>
  <si>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</si>
  <si>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</si>
  <si>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</si>
  <si>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</si>
  <si>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</si>
  <si>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</si>
  <si>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</si>
  <si>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</si>
  <si>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</si>
  <si>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</si>
  <si>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</si>
  <si>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</si>
  <si>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</si>
  <si>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</si>
  <si>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</si>
  <si>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</si>
  <si>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</si>
  <si>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</si>
  <si>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</si>
  <si>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</si>
  <si>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</si>
  <si>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</si>
  <si>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</si>
  <si>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</si>
  <si>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</si>
  <si>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</si>
  <si>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</si>
  <si>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</si>
  <si>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</si>
  <si>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</si>
  <si>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</si>
  <si>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</si>
  <si>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</si>
  <si>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</si>
  <si>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</si>
  <si>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</si>
  <si>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</si>
  <si>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</si>
  <si>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</si>
  <si>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</si>
  <si>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</si>
  <si>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</si>
  <si>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</si>
  <si>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</si>
  <si>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</si>
  <si>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</si>
  <si>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</si>
  <si>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</si>
  <si>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</si>
  <si>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</si>
  <si>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</si>
  <si>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</si>
  <si>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</si>
  <si>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</si>
  <si>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</si>
  <si>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</si>
  <si>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</si>
  <si>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</si>
  <si>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</si>
  <si>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</si>
  <si>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</si>
  <si>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</si>
  <si>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</si>
  <si>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</si>
  <si>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</si>
  <si>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</si>
  <si>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</si>
  <si>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</si>
  <si>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</si>
  <si>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</si>
  <si>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</si>
  <si>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</si>
  <si>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</si>
  <si>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</si>
  <si>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</si>
  <si>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</si>
  <si>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</si>
  <si>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</si>
  <si>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</si>
  <si>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</si>
  <si>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</si>
  <si>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</si>
  <si>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</si>
  <si>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</si>
  <si>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</si>
  <si>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</si>
  <si>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</si>
  <si>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</si>
  <si>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</si>
  <si>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</si>
  <si>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</si>
  <si>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</si>
  <si>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</si>
  <si>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</si>
  <si>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</si>
  <si>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</si>
  <si>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</si>
  <si>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</si>
  <si>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</si>
  <si>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</si>
  <si>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</si>
  <si>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</si>
  <si>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</si>
  <si>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</si>
  <si>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</si>
  <si>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</si>
  <si>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</si>
  <si>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</si>
  <si>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</si>
  <si>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</si>
  <si>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</si>
  <si>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</si>
  <si>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</si>
  <si>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</si>
  <si>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</si>
  <si>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</si>
  <si>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</si>
  <si>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</si>
  <si>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</si>
  <si>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</si>
  <si>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</si>
  <si>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</si>
  <si>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</si>
  <si>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</si>
  <si>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</si>
  <si>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</si>
  <si>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</si>
  <si>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</si>
  <si>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</si>
  <si>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</si>
  <si>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</si>
  <si>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</si>
  <si>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</si>
  <si>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</si>
  <si>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</si>
  <si>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</si>
  <si>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</si>
  <si>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</si>
  <si>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</si>
  <si>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</si>
  <si>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</si>
  <si>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</si>
  <si>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</si>
  <si>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</si>
  <si>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</si>
  <si>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</si>
  <si>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</si>
  <si>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</si>
  <si>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</si>
  <si>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</si>
  <si>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</si>
  <si>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</si>
  <si>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</si>
  <si>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</si>
  <si>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</si>
  <si>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</si>
  <si>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</si>
  <si>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</si>
  <si>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</si>
  <si>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</si>
  <si>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</si>
  <si>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</si>
  <si>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</si>
  <si>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</si>
  <si>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</si>
  <si>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</si>
  <si>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</si>
  <si>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</si>
  <si>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</si>
  <si>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</si>
  <si>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</si>
  <si>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</si>
  <si>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</si>
  <si>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</si>
  <si>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</si>
  <si>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</si>
  <si>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</si>
  <si>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</si>
  <si>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</si>
  <si>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</si>
  <si>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</si>
  <si>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</si>
  <si>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</si>
  <si>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</si>
  <si>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</si>
  <si>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</si>
  <si>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</si>
  <si>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</si>
  <si>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</si>
  <si>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</si>
  <si>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</si>
  <si>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</si>
  <si>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</si>
  <si>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</si>
  <si>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</si>
  <si>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</si>
  <si>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</si>
  <si>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</si>
  <si>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</si>
  <si>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</si>
  <si>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</si>
  <si>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</si>
  <si>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</si>
  <si>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</si>
  <si>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</si>
  <si>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</si>
  <si>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</si>
  <si>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</si>
  <si>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</si>
  <si>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</si>
  <si>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</si>
  <si>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</si>
  <si>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</si>
  <si>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</si>
  <si>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</si>
  <si>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</si>
  <si>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</si>
  <si>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</si>
  <si>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</si>
  <si>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</si>
  <si>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</si>
  <si>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</si>
  <si>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</si>
  <si>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</si>
  <si>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</si>
  <si>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</si>
  <si>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</si>
  <si>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</si>
  <si>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</si>
  <si>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</si>
  <si>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</si>
  <si>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</si>
  <si>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</si>
  <si>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</si>
  <si>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</si>
  <si>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</si>
  <si>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</si>
  <si>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</si>
  <si>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</si>
  <si>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</si>
  <si>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</si>
  <si>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</si>
  <si>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</si>
  <si>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</si>
  <si>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</si>
  <si>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</si>
  <si>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</si>
  <si>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</si>
  <si>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</si>
  <si>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</si>
  <si>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</si>
  <si>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</si>
  <si>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</si>
  <si>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</si>
  <si>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</si>
  <si>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</si>
  <si>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</si>
  <si>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</si>
  <si>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</si>
  <si>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</si>
  <si>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</si>
  <si>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</si>
  <si>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</si>
  <si>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</si>
  <si>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</si>
  <si>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</si>
  <si>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</si>
  <si>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</si>
  <si>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</si>
  <si>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</si>
  <si>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</si>
  <si>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</si>
  <si>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</si>
  <si>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</si>
  <si>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</si>
  <si>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</si>
  <si>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</si>
  <si>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</si>
  <si>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</si>
  <si>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</si>
  <si>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</si>
  <si>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</si>
  <si>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</si>
  <si>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</si>
  <si>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</si>
  <si>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</si>
  <si>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</si>
  <si>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</si>
  <si>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</si>
  <si>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</si>
  <si>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</si>
  <si>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</si>
  <si>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</si>
  <si>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</si>
  <si>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</si>
  <si>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</si>
  <si>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</si>
  <si>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</si>
  <si>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</si>
  <si>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</si>
  <si>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</si>
  <si>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</si>
  <si>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</si>
  <si>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</si>
  <si>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</si>
  <si>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</si>
  <si>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</si>
  <si>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</si>
  <si>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</si>
  <si>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</si>
  <si>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</si>
  <si>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</si>
  <si>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</si>
  <si>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</si>
  <si>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</si>
  <si>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</si>
  <si>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</si>
  <si>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</si>
  <si>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</si>
  <si>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</si>
  <si>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</si>
  <si>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</si>
  <si>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</si>
  <si>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</si>
  <si>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</si>
  <si>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</si>
  <si>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</si>
  <si>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</si>
  <si>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</si>
  <si>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</si>
  <si>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</si>
  <si>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</si>
  <si>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</si>
  <si>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</si>
  <si>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</si>
  <si>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</si>
  <si>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</si>
  <si>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</si>
  <si>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</si>
  <si>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</si>
  <si>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</si>
  <si>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</si>
  <si>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</si>
  <si>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</si>
  <si>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</si>
  <si>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</si>
  <si>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</si>
  <si>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</si>
  <si>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</si>
  <si>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</si>
  <si>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</si>
  <si>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</si>
  <si>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</si>
  <si>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</si>
  <si>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</si>
  <si>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</si>
  <si>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</si>
  <si>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</si>
  <si>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</si>
  <si>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</si>
  <si>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</si>
  <si>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</si>
  <si>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</si>
  <si>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</si>
  <si>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</si>
  <si>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</si>
  <si>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</si>
  <si>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</si>
  <si>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</si>
  <si>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</si>
  <si>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</si>
  <si>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</si>
  <si>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</si>
  <si>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</si>
  <si>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</si>
  <si>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</si>
  <si>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</si>
  <si>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</si>
  <si>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</si>
  <si>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</si>
  <si>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</si>
  <si>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</si>
  <si>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</si>
  <si>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</si>
  <si>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</si>
  <si>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</si>
  <si>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</si>
  <si>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</si>
  <si>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</si>
  <si>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</si>
  <si>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</si>
  <si>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</si>
  <si>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</si>
  <si>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</si>
  <si>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</si>
  <si>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</si>
  <si>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</si>
  <si>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</si>
  <si>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</si>
  <si>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</si>
  <si>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</si>
  <si>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</si>
  <si>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</si>
  <si>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</si>
  <si>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</si>
  <si>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</si>
  <si>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</si>
  <si>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</si>
  <si>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</si>
  <si>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</si>
  <si>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</si>
  <si>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</si>
  <si>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</si>
  <si>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</si>
  <si>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</si>
  <si>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</si>
  <si>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</si>
  <si>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</si>
  <si>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</si>
  <si>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</si>
  <si>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</si>
  <si>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</si>
  <si>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</si>
  <si>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</si>
  <si>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</si>
  <si>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</si>
  <si>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</si>
  <si>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</si>
  <si>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</si>
  <si>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</si>
  <si>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</si>
  <si>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</si>
  <si>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</si>
  <si>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</si>
  <si>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</si>
  <si>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</si>
  <si>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</si>
  <si>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</si>
  <si>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</si>
  <si>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</si>
  <si>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</si>
  <si>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</si>
  <si>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</si>
  <si>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</si>
  <si>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</si>
  <si>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</si>
  <si>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</si>
  <si>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</si>
  <si>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</si>
  <si>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</si>
  <si>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</si>
  <si>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</si>
  <si>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</si>
  <si>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</si>
  <si>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</si>
  <si>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</si>
  <si>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</si>
  <si>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</si>
  <si>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</si>
  <si>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</si>
  <si>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</si>
  <si>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</si>
  <si>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</si>
  <si>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</si>
  <si>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</si>
  <si>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</si>
  <si>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</si>
  <si>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</si>
  <si>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</si>
  <si>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</si>
  <si>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</si>
  <si>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</si>
  <si>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</si>
  <si>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</si>
  <si>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</si>
  <si>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</si>
  <si>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</si>
  <si>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</si>
  <si>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</si>
  <si>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</si>
  <si>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</si>
  <si>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</si>
  <si>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</si>
  <si>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</si>
  <si>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</si>
  <si>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</si>
  <si>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</si>
  <si>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</si>
  <si>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</si>
  <si>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</si>
  <si>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</si>
  <si>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</si>
  <si>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</si>
  <si>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</si>
  <si>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</si>
  <si>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</si>
  <si>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</si>
  <si>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</si>
  <si>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</si>
  <si>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</si>
  <si>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</si>
  <si>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</si>
  <si>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</si>
  <si>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</si>
  <si>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</si>
  <si>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</si>
  <si>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</si>
  <si>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</si>
  <si>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</si>
  <si>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</si>
  <si>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</si>
  <si>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</si>
  <si>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</si>
  <si>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</si>
  <si>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</si>
  <si>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</si>
  <si>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</si>
  <si>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</si>
  <si>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</si>
  <si>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</si>
  <si>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</si>
  <si>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</si>
  <si>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</si>
  <si>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</si>
  <si>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</si>
  <si>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</si>
  <si>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</si>
  <si>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</si>
  <si>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</si>
  <si>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</si>
  <si>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</si>
  <si>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</si>
  <si>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</si>
  <si>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</si>
  <si>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</si>
  <si>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</si>
  <si>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</si>
  <si>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</si>
  <si>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</si>
  <si>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</si>
  <si>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</si>
  <si>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</si>
  <si>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</si>
  <si>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</si>
  <si>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</si>
  <si>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</si>
  <si>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</si>
  <si>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</si>
  <si>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</si>
  <si>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</si>
  <si>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</si>
  <si>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</si>
  <si>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</si>
  <si>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</si>
  <si>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</si>
  <si>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</si>
  <si>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</si>
  <si>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</si>
  <si>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</si>
  <si>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</si>
  <si>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</si>
  <si>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</si>
  <si>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</si>
  <si>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</si>
  <si>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</si>
  <si>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</si>
  <si>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</si>
  <si>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</si>
  <si>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</si>
  <si>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</si>
  <si>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</si>
  <si>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</si>
  <si>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</si>
  <si>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</si>
  <si>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</si>
  <si>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</si>
  <si>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</si>
  <si>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</si>
  <si>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</si>
  <si>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</si>
  <si>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</si>
  <si>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</si>
  <si>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</si>
  <si>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</si>
  <si>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</si>
  <si>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</si>
  <si>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</si>
  <si>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</si>
  <si>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</si>
  <si>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</si>
  <si>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</si>
  <si>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</si>
  <si>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</si>
  <si>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</si>
  <si>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</si>
  <si>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</si>
  <si>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</si>
  <si>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</si>
  <si>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</si>
  <si>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</si>
  <si>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</si>
  <si>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</si>
  <si>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</si>
  <si>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</si>
  <si>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</si>
  <si>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</si>
  <si>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</si>
  <si>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</si>
  <si>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</si>
  <si>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</si>
  <si>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</si>
  <si>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</si>
  <si>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</si>
  <si>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</si>
  <si>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</si>
  <si>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</si>
  <si>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</si>
  <si>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</si>
  <si>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</si>
  <si>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</si>
  <si>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</si>
  <si>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</si>
  <si>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</si>
  <si>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</si>
  <si>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</si>
  <si>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</si>
  <si>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</si>
  <si>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</si>
  <si>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</si>
  <si>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</si>
  <si>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</si>
  <si>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</si>
  <si>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</si>
  <si>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</si>
  <si>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</si>
  <si>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</si>
  <si>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</si>
  <si>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</si>
  <si>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</si>
  <si>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</si>
  <si>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</si>
  <si>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</si>
  <si>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</si>
  <si>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</si>
  <si>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</si>
  <si>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</si>
  <si>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</si>
  <si>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</si>
  <si>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</si>
  <si>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</si>
  <si>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</si>
  <si>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</si>
  <si>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</si>
  <si>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</si>
  <si>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</si>
  <si>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</si>
  <si>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</si>
  <si>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</si>
  <si>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</si>
  <si>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</si>
  <si>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</si>
  <si>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</si>
  <si>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</si>
  <si>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</si>
  <si>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</si>
  <si>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</si>
  <si>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</si>
  <si>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</si>
  <si>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</si>
  <si>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</si>
  <si>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</si>
  <si>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</si>
  <si>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</si>
  <si>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</si>
  <si>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</si>
  <si>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</si>
  <si>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</si>
  <si>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</si>
  <si>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</si>
  <si>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</si>
  <si>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</si>
  <si>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</si>
  <si>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</si>
  <si>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</si>
  <si>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</si>
  <si>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</si>
  <si>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</si>
  <si>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</si>
  <si>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</si>
  <si>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</si>
  <si>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</si>
  <si>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</si>
  <si>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</si>
  <si>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</si>
  <si>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</si>
  <si>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</si>
  <si>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</si>
  <si>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</si>
  <si>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</si>
  <si>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</si>
  <si>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</si>
  <si>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</si>
  <si>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</si>
  <si>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</si>
  <si>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</si>
  <si>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</si>
  <si>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</si>
  <si>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</si>
  <si>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</si>
  <si>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</si>
  <si>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</si>
  <si>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</si>
  <si>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</si>
  <si>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</si>
  <si>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</si>
  <si>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</si>
  <si>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</si>
  <si>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</si>
  <si>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</si>
  <si>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</si>
  <si>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</si>
  <si>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</si>
  <si>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</si>
  <si>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</si>
  <si>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</si>
  <si>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</si>
  <si>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</si>
  <si>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</si>
  <si>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</si>
  <si>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</si>
  <si>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</si>
  <si>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</si>
  <si>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</si>
  <si>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</si>
  <si>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</si>
  <si>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</si>
  <si>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</si>
  <si>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</si>
  <si>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</si>
  <si>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</si>
  <si>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</si>
  <si>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</si>
  <si>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</si>
  <si>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</si>
  <si>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</si>
  <si>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</si>
  <si>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</si>
  <si>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</si>
  <si>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</si>
  <si>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</si>
  <si>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</si>
  <si>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</si>
  <si>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</si>
  <si>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</si>
  <si>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</si>
  <si>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</si>
  <si>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</si>
  <si>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</si>
  <si>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</si>
  <si>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</si>
  <si>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</si>
  <si>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</si>
  <si>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</si>
  <si>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</si>
  <si>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</si>
  <si>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</si>
  <si>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</si>
  <si>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</si>
  <si>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</si>
  <si>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</si>
  <si>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</si>
  <si>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</si>
  <si>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</si>
  <si>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</si>
  <si>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</si>
  <si>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</si>
  <si>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</si>
  <si>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</si>
  <si>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</si>
  <si>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</si>
  <si>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</si>
  <si>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</si>
  <si>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</si>
  <si>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</si>
  <si>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</si>
  <si>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</si>
  <si>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</si>
  <si>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</si>
  <si>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</si>
  <si>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</si>
  <si>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</si>
  <si>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</si>
  <si>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</si>
  <si>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</si>
  <si>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</si>
  <si>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</si>
  <si>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</si>
  <si>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</si>
  <si>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</si>
  <si>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</si>
  <si>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</si>
  <si>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</si>
  <si>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</si>
  <si>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</si>
  <si>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</si>
  <si>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</si>
  <si>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</si>
  <si>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</si>
  <si>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</si>
  <si>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</si>
  <si>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</si>
  <si>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</si>
  <si>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</si>
  <si>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</si>
  <si>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</si>
  <si>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</si>
  <si>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</si>
  <si>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</si>
  <si>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</si>
  <si>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</si>
  <si>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</si>
  <si>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</si>
  <si>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</si>
  <si>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</si>
  <si>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</si>
  <si>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</si>
  <si>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</si>
  <si>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</si>
  <si>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</si>
  <si>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</si>
  <si>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</si>
  <si>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</si>
  <si>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</si>
  <si>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</si>
  <si>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</si>
  <si>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</si>
  <si>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</si>
  <si>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</si>
  <si>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</si>
  <si>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</si>
  <si>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</si>
  <si>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</si>
  <si>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</si>
  <si>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</si>
  <si>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</si>
  <si>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</si>
  <si>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</si>
  <si>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</si>
  <si>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</si>
  <si>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</si>
  <si>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</si>
  <si>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</si>
  <si>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</si>
  <si>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</si>
  <si>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</si>
  <si>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</si>
  <si>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</si>
  <si>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</si>
  <si>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</si>
  <si>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</si>
  <si>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</si>
  <si>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</si>
  <si>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</si>
  <si>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</si>
  <si>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</si>
  <si>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</si>
  <si>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</si>
  <si>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</si>
  <si>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</si>
  <si>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</si>
  <si>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</si>
  <si>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</si>
  <si>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</si>
  <si>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</si>
  <si>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</si>
  <si>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</si>
  <si>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</si>
  <si>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</si>
  <si>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</si>
  <si>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</si>
  <si>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</si>
  <si>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</si>
  <si>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</si>
  <si>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</si>
  <si>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</si>
  <si>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</si>
  <si>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</si>
  <si>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</si>
  <si>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</si>
  <si>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</si>
  <si>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</si>
  <si>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</si>
  <si>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</si>
  <si>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</si>
  <si>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</si>
  <si>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</si>
  <si>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</si>
  <si>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</si>
  <si>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</si>
  <si>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</si>
  <si>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</si>
  <si>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</si>
  <si>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</si>
  <si>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</si>
  <si>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</si>
  <si>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</si>
  <si>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</si>
  <si>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</si>
  <si>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</si>
  <si>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</si>
  <si>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</si>
  <si>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</si>
  <si>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</si>
  <si>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</si>
  <si>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</si>
  <si>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</si>
  <si>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</si>
  <si>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</si>
  <si>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</si>
  <si>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</si>
  <si>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</si>
  <si>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</si>
  <si>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</si>
  <si>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</si>
  <si>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</si>
  <si>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</si>
  <si>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</si>
  <si>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</si>
  <si>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</si>
  <si>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</si>
  <si>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</si>
  <si>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</si>
  <si>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</si>
  <si>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</si>
  <si>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</si>
  <si>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</si>
  <si>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</si>
  <si>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</si>
  <si>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</si>
  <si>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</si>
  <si>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</si>
  <si>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</si>
  <si>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</si>
  <si>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</si>
  <si>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</si>
  <si>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</si>
  <si>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</si>
  <si>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</si>
  <si>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</si>
  <si>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</si>
  <si>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</si>
  <si>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</si>
  <si>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</si>
  <si>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</si>
  <si>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</si>
  <si>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</si>
  <si>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</si>
  <si>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</si>
  <si>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</si>
  <si>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</si>
  <si>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</si>
  <si>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</si>
  <si>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</si>
  <si>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</si>
  <si>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</si>
  <si>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</si>
  <si>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</si>
  <si>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</si>
  <si>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</si>
  <si>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</si>
  <si>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</si>
  <si>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</si>
  <si>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</si>
  <si>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</si>
  <si>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</si>
  <si>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</si>
  <si>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</si>
  <si>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</si>
  <si>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</si>
  <si>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</si>
  <si>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</si>
  <si>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</si>
  <si>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</si>
  <si>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</si>
  <si>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</si>
  <si>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</si>
  <si>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</si>
  <si>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</si>
  <si>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</si>
  <si>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</si>
  <si>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</si>
  <si>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</si>
  <si>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</si>
  <si>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</si>
  <si>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</si>
  <si>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</si>
  <si>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</si>
  <si>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</si>
  <si>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</si>
  <si>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</si>
  <si>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</si>
  <si>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</si>
  <si>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</si>
  <si>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</si>
  <si>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</si>
  <si>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</si>
  <si>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</si>
  <si>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</si>
  <si>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</si>
  <si>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</si>
  <si>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</si>
  <si>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</si>
  <si>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</si>
  <si>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</si>
  <si>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</si>
  <si>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</si>
  <si>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</si>
  <si>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</si>
  <si>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</si>
  <si>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</si>
  <si>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</si>
  <si>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</si>
  <si>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</si>
  <si>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</si>
  <si>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</si>
  <si>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</si>
  <si>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</si>
  <si>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</si>
  <si>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</si>
  <si>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</si>
  <si>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</si>
  <si>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</si>
  <si>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</si>
  <si>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</si>
  <si>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</si>
  <si>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</si>
  <si>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</si>
  <si>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</si>
  <si>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</si>
  <si>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</si>
  <si>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</si>
  <si>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</si>
  <si>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</si>
  <si>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</si>
  <si>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</si>
  <si>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</si>
  <si>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</si>
  <si>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</si>
  <si>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</si>
  <si>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</si>
  <si>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</si>
  <si>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</si>
  <si>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</si>
  <si>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</si>
  <si>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</si>
  <si>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</si>
  <si>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</si>
  <si>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</si>
  <si>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</si>
  <si>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</si>
  <si>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</si>
  <si>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</si>
  <si>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</si>
  <si>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</si>
  <si>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</si>
  <si>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</si>
  <si>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</si>
  <si>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</si>
  <si>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</si>
  <si>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</si>
  <si>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</si>
  <si>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</si>
  <si>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</si>
  <si>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</si>
  <si>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</si>
  <si>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</si>
  <si>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</si>
  <si>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</si>
  <si>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</si>
  <si>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</si>
  <si>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</si>
  <si>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</si>
  <si>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</si>
  <si>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</si>
  <si>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</si>
  <si>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</si>
  <si>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</si>
  <si>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</si>
  <si>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</si>
  <si>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</si>
  <si>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</si>
  <si>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</si>
  <si>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</si>
  <si>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</si>
  <si>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</si>
  <si>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</si>
  <si>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</si>
  <si>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</si>
  <si>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</si>
  <si>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</si>
  <si>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</si>
  <si>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</si>
  <si>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</si>
  <si>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</si>
  <si>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</si>
  <si>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</si>
  <si>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</si>
  <si>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</si>
  <si>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</si>
  <si>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</si>
  <si>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</si>
  <si>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</si>
  <si>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</si>
  <si>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</si>
  <si>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</si>
  <si>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</si>
  <si>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</si>
  <si>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</si>
  <si>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</si>
  <si>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</si>
  <si>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</si>
  <si>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</si>
  <si>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</si>
  <si>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</si>
  <si>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</si>
  <si>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</si>
  <si>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</si>
  <si>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</si>
  <si>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</si>
  <si>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</si>
  <si>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</si>
  <si>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</si>
  <si>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</si>
  <si>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</si>
  <si>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</si>
  <si>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</si>
  <si>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</si>
  <si>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</si>
  <si>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</si>
  <si>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</si>
  <si>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</si>
  <si>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</si>
  <si>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</si>
  <si>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</si>
  <si>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</si>
  <si>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</si>
  <si>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</si>
  <si>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</si>
  <si>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</si>
  <si>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</si>
  <si>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</si>
  <si>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</si>
  <si>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</si>
  <si>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</si>
  <si>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</si>
  <si>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</si>
  <si>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</si>
  <si>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</si>
  <si>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</si>
  <si>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</si>
  <si>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</si>
  <si>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</si>
  <si>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</si>
  <si>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</si>
  <si>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</si>
  <si>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</si>
  <si>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</si>
  <si>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</si>
  <si>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</si>
  <si>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</si>
  <si>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</si>
  <si>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</si>
  <si>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</si>
  <si>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</si>
  <si>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</si>
  <si>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</si>
  <si>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</si>
  <si>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</si>
  <si>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</si>
  <si>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</si>
  <si>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</si>
  <si>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</si>
  <si>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</si>
  <si>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</si>
  <si>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</si>
  <si>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</si>
  <si>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</si>
  <si>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</si>
  <si>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</si>
  <si>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</si>
  <si>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</si>
  <si>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</si>
  <si>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</si>
  <si>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</si>
  <si>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</si>
  <si>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</si>
  <si>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</si>
  <si>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</si>
  <si>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</si>
  <si>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</si>
  <si>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</si>
  <si>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</si>
  <si>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</si>
  <si>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</si>
  <si>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</si>
  <si>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</si>
  <si>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</si>
  <si>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</si>
  <si>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</si>
  <si>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</si>
  <si>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</si>
  <si>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</si>
  <si>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</si>
  <si>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</si>
  <si>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</si>
  <si>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</si>
  <si>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</si>
  <si>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</si>
  <si>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</si>
  <si>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</si>
  <si>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</si>
  <si>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</si>
  <si>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</si>
  <si>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</si>
  <si>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</si>
  <si>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</si>
  <si>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</si>
  <si>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</si>
  <si>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</si>
  <si>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</si>
  <si>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</si>
  <si>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</si>
  <si>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</si>
  <si>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</si>
  <si>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</si>
  <si>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</si>
  <si>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</si>
  <si>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</si>
  <si>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</si>
  <si>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</si>
  <si>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</si>
  <si>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</si>
  <si>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</si>
  <si>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</si>
  <si>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</si>
  <si>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</si>
  <si>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</si>
  <si>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</si>
  <si>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</si>
  <si>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</si>
  <si>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</si>
  <si>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</si>
  <si>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</si>
  <si>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</si>
  <si>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</si>
  <si>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</si>
  <si>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</si>
  <si>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</si>
  <si>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</si>
  <si>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</si>
  <si>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</si>
  <si>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</si>
  <si>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</si>
  <si>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</si>
  <si>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</si>
  <si>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</si>
  <si>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</si>
  <si>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</si>
  <si>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</si>
  <si>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</si>
  <si>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</si>
  <si>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</si>
  <si>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</si>
  <si>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</si>
  <si>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</si>
  <si>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</si>
  <si>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</si>
  <si>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</si>
  <si>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</si>
  <si>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</si>
  <si>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</si>
  <si>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</si>
  <si>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</si>
  <si>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</si>
  <si>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</si>
  <si>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</si>
  <si>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</si>
  <si>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</si>
  <si>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</si>
  <si>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</si>
  <si>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</si>
  <si>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</si>
  <si>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</si>
  <si>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</si>
  <si>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</si>
  <si>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</si>
  <si>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</si>
  <si>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</si>
  <si>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</si>
  <si>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</si>
  <si>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</si>
  <si>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</si>
  <si>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</si>
  <si>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</si>
  <si>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</si>
  <si>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</si>
  <si>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</si>
  <si>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</si>
  <si>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</si>
  <si>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</si>
  <si>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</si>
  <si>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</si>
  <si>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</si>
  <si>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</si>
  <si>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</si>
  <si>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</si>
  <si>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</si>
  <si>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</si>
  <si>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</si>
  <si>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</si>
  <si>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</si>
  <si>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</si>
  <si>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</si>
  <si>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</si>
  <si>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</si>
  <si>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</si>
  <si>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</si>
  <si>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</si>
  <si>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</si>
  <si>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</si>
  <si>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</si>
  <si>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</si>
  <si>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</si>
  <si>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</si>
  <si>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</si>
  <si>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</si>
  <si>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</si>
  <si>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</si>
  <si>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</si>
  <si>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</si>
  <si>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</si>
  <si>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</si>
  <si>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</si>
  <si>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</si>
  <si>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</si>
  <si>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</si>
  <si>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</si>
  <si>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</si>
  <si>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</si>
  <si>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</si>
  <si>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</si>
  <si>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</si>
  <si>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</si>
  <si>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</si>
  <si>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</si>
  <si>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</si>
  <si>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</si>
  <si>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</si>
  <si>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</si>
  <si>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</si>
  <si>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</si>
  <si>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</si>
  <si>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</si>
  <si>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</si>
  <si>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</si>
  <si>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</si>
  <si>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</si>
  <si>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</si>
  <si>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</si>
  <si>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</si>
  <si>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</si>
  <si>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</si>
  <si>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</si>
  <si>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</si>
  <si>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</si>
  <si>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</si>
  <si>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</si>
  <si>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</si>
  <si>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</si>
  <si>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</si>
  <si>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</si>
  <si>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</si>
  <si>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</si>
  <si>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</si>
  <si>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</si>
  <si>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</si>
  <si>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</si>
  <si>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</si>
  <si>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</si>
  <si>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</si>
  <si>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</si>
  <si>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</si>
  <si>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</si>
  <si>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</si>
  <si>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</si>
  <si>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</si>
  <si>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</si>
  <si>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</si>
  <si>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</si>
  <si>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</si>
  <si>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</si>
  <si>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</si>
  <si>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</si>
  <si>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</si>
  <si>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</si>
  <si>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</si>
  <si>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</si>
  <si>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</si>
  <si>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</si>
  <si>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</si>
  <si>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</si>
  <si>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</si>
  <si>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</si>
  <si>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</si>
  <si>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</si>
  <si>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</si>
  <si>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</si>
  <si>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</si>
  <si>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</si>
  <si>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</si>
  <si>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</si>
  <si>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</si>
  <si>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</si>
  <si>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</si>
  <si>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</si>
  <si>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</si>
  <si>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</si>
  <si>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</si>
  <si>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</si>
  <si>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</si>
  <si>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</si>
  <si>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</si>
  <si>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</si>
  <si>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</si>
  <si>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</si>
  <si>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</si>
  <si>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</si>
  <si>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</si>
  <si>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</si>
  <si>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</si>
  <si>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</si>
  <si>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</si>
  <si>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</si>
  <si>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</si>
  <si>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</si>
  <si>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</si>
  <si>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</si>
  <si>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</si>
  <si>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</si>
  <si>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</si>
  <si>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</si>
  <si>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</si>
  <si>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</si>
  <si>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</si>
  <si>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</si>
  <si>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</si>
  <si>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</si>
  <si>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</si>
  <si>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</si>
  <si>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</si>
  <si>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</si>
  <si>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</si>
  <si>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</si>
  <si>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</si>
  <si>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</si>
  <si>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</si>
  <si>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</si>
  <si>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</si>
  <si>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</si>
  <si>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</si>
  <si>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</si>
  <si>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</si>
  <si>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</si>
  <si>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</si>
  <si>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</si>
  <si>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</si>
  <si>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</si>
  <si>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</si>
  <si>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</si>
  <si>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</si>
  <si>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</si>
  <si>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</si>
  <si>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</si>
  <si>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</si>
  <si>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</si>
  <si>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</si>
  <si>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</si>
  <si>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</si>
  <si>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</si>
  <si>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</si>
  <si>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</si>
  <si>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</si>
  <si>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</si>
  <si>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</si>
  <si>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</si>
  <si>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</si>
  <si>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</si>
  <si>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</si>
  <si>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</si>
  <si>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</si>
  <si>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</si>
  <si>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</si>
  <si>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</si>
  <si>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</si>
  <si>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</si>
  <si>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</si>
  <si>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</si>
  <si>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</si>
  <si>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</si>
  <si>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</si>
  <si>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</si>
  <si>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</si>
  <si>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</si>
  <si>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</si>
  <si>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</si>
  <si>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</si>
  <si>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</si>
  <si>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</si>
  <si>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</si>
  <si>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</si>
  <si>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</si>
  <si>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</si>
  <si>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</si>
  <si>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</si>
  <si>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</si>
  <si>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</si>
  <si>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</si>
  <si>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</si>
  <si>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</si>
  <si>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</si>
  <si>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</si>
  <si>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</si>
  <si>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</si>
  <si>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</si>
  <si>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</si>
  <si>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</si>
  <si>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</si>
  <si>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</si>
  <si>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</si>
  <si>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</si>
  <si>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</si>
  <si>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</si>
  <si>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</si>
  <si>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</si>
  <si>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</si>
  <si>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</si>
  <si>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</si>
  <si>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</si>
  <si>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</si>
  <si>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</si>
  <si>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</si>
  <si>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</si>
  <si>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</si>
  <si>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</si>
  <si>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</si>
  <si>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</si>
  <si>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</si>
  <si>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</si>
  <si>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</si>
  <si>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</si>
  <si>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</si>
  <si>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</si>
  <si>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</si>
  <si>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</si>
  <si>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</si>
  <si>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</si>
  <si>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</si>
  <si>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</si>
  <si>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</si>
  <si>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</si>
  <si>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</si>
  <si>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</si>
  <si>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</si>
  <si>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</si>
  <si>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</si>
  <si>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</si>
  <si>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</si>
  <si>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</si>
  <si>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</si>
  <si>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</si>
  <si>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</si>
  <si>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</si>
  <si>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</si>
  <si>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</si>
  <si>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</si>
  <si>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</si>
  <si>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</si>
  <si>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</si>
  <si>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</si>
  <si>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</si>
  <si>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</si>
  <si>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</si>
  <si>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</si>
  <si>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</si>
  <si>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</si>
  <si>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</si>
  <si>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</si>
  <si>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</si>
  <si>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</si>
  <si>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</si>
  <si>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</si>
  <si>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</si>
  <si>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</si>
  <si>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</si>
  <si>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</si>
  <si>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</si>
  <si>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</si>
  <si>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</si>
  <si>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</si>
  <si>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</si>
  <si>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</si>
  <si>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</si>
  <si>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</si>
  <si>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</si>
  <si>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</si>
  <si>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</si>
  <si>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</si>
  <si>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</si>
  <si>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</si>
  <si>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</si>
  <si>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</si>
  <si>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</si>
  <si>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</si>
  <si>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</si>
  <si>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</si>
  <si>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</si>
  <si>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</si>
  <si>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</si>
  <si>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</si>
  <si>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</si>
  <si>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</si>
  <si>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</si>
  <si>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</si>
  <si>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</si>
  <si>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</si>
  <si>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</si>
  <si>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</si>
  <si>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</si>
  <si>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</si>
  <si>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</si>
  <si>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</si>
  <si>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</si>
  <si>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</si>
  <si>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</si>
  <si>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</si>
  <si>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</si>
  <si>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</si>
  <si>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</si>
  <si>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</si>
  <si>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</si>
  <si>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</si>
  <si>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</si>
  <si>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</si>
  <si>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</si>
  <si>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</si>
  <si>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</si>
  <si>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</si>
  <si>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</si>
  <si>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</si>
  <si>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</si>
  <si>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</si>
  <si>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</si>
  <si>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</si>
  <si>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</si>
  <si>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</si>
  <si>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</si>
  <si>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</si>
  <si>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</si>
  <si>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</si>
  <si>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</si>
  <si>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</si>
  <si>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</si>
  <si>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</si>
  <si>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</si>
  <si>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</si>
  <si>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</si>
  <si>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</si>
  <si>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</si>
  <si>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</si>
  <si>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</si>
  <si>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</si>
  <si>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</si>
  <si>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</si>
  <si>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</si>
  <si>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</si>
  <si>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</si>
  <si>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</si>
  <si>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</si>
  <si>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</si>
  <si>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</si>
  <si>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</si>
  <si>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</si>
  <si>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</si>
  <si>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</si>
  <si>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</si>
  <si>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</si>
  <si>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</si>
  <si>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</si>
  <si>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</si>
  <si>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</si>
  <si>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</si>
  <si>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</si>
  <si>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</si>
  <si>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</si>
  <si>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</si>
  <si>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</si>
  <si>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</si>
  <si>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</si>
  <si>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</si>
  <si>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</si>
  <si>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</si>
  <si>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</si>
  <si>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</si>
  <si>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</si>
  <si>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</si>
  <si>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</si>
  <si>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</si>
  <si>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</si>
  <si>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</si>
  <si>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</si>
  <si>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</si>
  <si>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</si>
  <si>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</si>
  <si>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</si>
  <si>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</si>
  <si>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</si>
  <si>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</si>
  <si>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</si>
  <si>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</si>
  <si>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</si>
  <si>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</si>
  <si>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</si>
  <si>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</si>
  <si>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</si>
  <si>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</si>
  <si>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</si>
  <si>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</si>
  <si>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</si>
  <si>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</si>
  <si>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</si>
  <si>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</si>
  <si>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</si>
  <si>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</si>
  <si>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</si>
  <si>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</si>
  <si>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</si>
  <si>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</si>
  <si>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</si>
  <si>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</si>
  <si>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</si>
  <si>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</si>
  <si>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</si>
  <si>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</si>
  <si>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</si>
  <si>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</si>
  <si>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</si>
  <si>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</si>
  <si>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</si>
  <si>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</si>
  <si>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</si>
  <si>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</si>
  <si>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</si>
  <si>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</si>
  <si>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</si>
  <si>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</si>
  <si>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</si>
  <si>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</si>
  <si>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</si>
  <si>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</si>
  <si>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</si>
  <si>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</si>
  <si>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</si>
  <si>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</si>
  <si>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</si>
  <si>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</si>
  <si>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</si>
  <si>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</si>
  <si>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</si>
  <si>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</si>
  <si>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</si>
  <si>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</si>
  <si>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</si>
  <si>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</si>
  <si>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</si>
  <si>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</si>
  <si>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</si>
  <si>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</si>
  <si>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</si>
  <si>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</si>
  <si>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</si>
  <si>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</si>
  <si>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</si>
  <si>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</si>
  <si>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</si>
  <si>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</si>
  <si>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</si>
  <si>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</si>
  <si>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</si>
  <si>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</si>
  <si>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</si>
  <si>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</si>
  <si>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</si>
  <si>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</si>
  <si>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</si>
  <si>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</si>
  <si>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</si>
  <si>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</si>
  <si>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</si>
  <si>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</si>
  <si>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</si>
  <si>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</si>
  <si>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</si>
  <si>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</si>
  <si>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</si>
  <si>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</si>
  <si>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</si>
  <si>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</si>
  <si>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</si>
  <si>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</si>
  <si>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</si>
  <si>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</si>
  <si>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</si>
  <si>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</si>
  <si>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</si>
  <si>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</si>
  <si>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</si>
  <si>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</si>
  <si>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</si>
  <si>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</si>
  <si>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</si>
  <si>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</si>
  <si>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</si>
  <si>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</si>
  <si>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</si>
  <si>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</si>
  <si>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</si>
  <si>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</si>
  <si>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</si>
  <si>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</si>
  <si>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</si>
  <si>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</si>
  <si>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</si>
  <si>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</si>
  <si>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</si>
  <si>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</si>
  <si>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</si>
  <si>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</si>
  <si>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</si>
  <si>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</si>
  <si>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</si>
  <si>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</si>
  <si>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</si>
  <si>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</si>
  <si>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</si>
  <si>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</si>
  <si>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</si>
  <si>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</si>
  <si>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</si>
  <si>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</si>
  <si>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</si>
  <si>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</si>
  <si>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</si>
  <si>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</si>
  <si>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</si>
  <si>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</si>
  <si>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</si>
  <si>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</si>
  <si>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</si>
  <si>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</si>
  <si>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</si>
  <si>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</si>
  <si>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</si>
  <si>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</si>
  <si>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</si>
  <si>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</si>
  <si>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</si>
  <si>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</si>
  <si>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</si>
  <si>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</si>
  <si>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</si>
  <si>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</si>
  <si>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</si>
  <si>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</si>
  <si>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</si>
  <si>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</si>
  <si>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</si>
  <si>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</si>
  <si>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</si>
  <si>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</si>
  <si>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</si>
  <si>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</si>
  <si>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</si>
  <si>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</si>
  <si>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</si>
  <si>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</si>
  <si>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</si>
  <si>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</si>
  <si>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</si>
  <si>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</si>
  <si>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</si>
  <si>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</si>
  <si>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</si>
  <si>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</si>
  <si>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</si>
  <si>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</si>
  <si>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</si>
  <si>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</si>
  <si>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</si>
  <si>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</si>
  <si>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</si>
  <si>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</si>
  <si>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</si>
  <si>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</si>
  <si>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</si>
  <si>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</si>
  <si>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</si>
  <si>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</si>
  <si>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</si>
  <si>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</si>
  <si>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</si>
  <si>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</si>
  <si>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</si>
  <si>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</si>
  <si>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</si>
  <si>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</si>
  <si>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</si>
  <si>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</si>
  <si>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</si>
  <si>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</si>
  <si>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</si>
  <si>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</si>
  <si>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</si>
  <si>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</si>
  <si>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</si>
  <si>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</si>
  <si>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</si>
  <si>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</si>
  <si>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</si>
  <si>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</si>
  <si>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</si>
  <si>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</si>
  <si>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</si>
  <si>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</si>
  <si>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</si>
  <si>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</si>
  <si>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</si>
  <si>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</si>
  <si>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</si>
  <si>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</si>
  <si>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</si>
  <si>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</si>
  <si>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</si>
  <si>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</si>
  <si>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</si>
  <si>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</si>
  <si>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</si>
  <si>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</si>
  <si>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</si>
  <si>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</si>
  <si>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</si>
  <si>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</si>
  <si>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</si>
  <si>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</si>
  <si>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</si>
  <si>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</si>
  <si>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</si>
  <si>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</si>
  <si>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</si>
  <si>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</si>
  <si>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</si>
  <si>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</si>
  <si>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</si>
  <si>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</si>
  <si>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</si>
  <si>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</si>
  <si>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</si>
  <si>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</si>
  <si>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</si>
  <si>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</si>
  <si>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</si>
  <si>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</si>
  <si>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</si>
  <si>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</si>
  <si>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</si>
  <si>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</si>
  <si>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</si>
  <si>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</si>
  <si>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</si>
  <si>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</si>
  <si>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</si>
  <si>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</si>
  <si>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</si>
  <si>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</si>
  <si>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</si>
  <si>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</si>
  <si>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</si>
  <si>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</si>
  <si>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</si>
  <si>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</si>
  <si>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</si>
  <si>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</si>
  <si>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</si>
  <si>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</si>
  <si>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</si>
  <si>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</si>
  <si>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</si>
  <si>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</si>
  <si>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</si>
  <si>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</si>
  <si>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</si>
  <si>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</si>
  <si>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</si>
  <si>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</si>
  <si>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</si>
  <si>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</si>
  <si>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</si>
  <si>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</si>
  <si>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</si>
  <si>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</si>
  <si>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</si>
  <si>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</si>
  <si>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</si>
  <si>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</si>
  <si>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</si>
  <si>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</si>
  <si>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</si>
  <si>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</si>
  <si>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</si>
  <si>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</si>
  <si>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</si>
  <si>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</si>
  <si>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</si>
  <si>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</si>
  <si>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</si>
  <si>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</si>
  <si>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</si>
  <si>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</si>
  <si>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</si>
  <si>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</si>
  <si>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</si>
  <si>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</si>
  <si>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</si>
  <si>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</si>
  <si>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</si>
  <si>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</si>
  <si>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</si>
  <si>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</si>
  <si>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</si>
  <si>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</si>
  <si>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</si>
  <si>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</si>
  <si>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</si>
  <si>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</si>
  <si>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</si>
  <si>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</si>
  <si>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</si>
  <si>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</si>
  <si>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</si>
  <si>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</si>
  <si>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</si>
  <si>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</si>
  <si>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</si>
  <si>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</si>
  <si>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</si>
  <si>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</si>
  <si>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</si>
  <si>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</si>
  <si>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</si>
  <si>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</si>
  <si>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</si>
  <si>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</si>
  <si>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</si>
  <si>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</si>
  <si>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</si>
  <si>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</si>
  <si>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</si>
  <si>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</si>
  <si>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</si>
  <si>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</si>
  <si>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</si>
  <si>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</si>
  <si>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</si>
  <si>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</si>
  <si>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</si>
  <si>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</si>
  <si>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</si>
  <si>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</si>
  <si>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</si>
  <si>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</si>
  <si>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</si>
  <si>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</si>
  <si>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</si>
  <si>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</si>
  <si>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</si>
  <si>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</si>
  <si>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</si>
  <si>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</si>
  <si>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</si>
  <si>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</si>
  <si>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</si>
  <si>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</si>
  <si>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</si>
  <si>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</si>
  <si>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</si>
  <si>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</si>
  <si>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</si>
  <si>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</si>
  <si>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</si>
  <si>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</si>
  <si>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</si>
  <si>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</si>
  <si>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</si>
  <si>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</si>
  <si>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</si>
  <si>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</si>
  <si>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</si>
  <si>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</si>
  <si>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</si>
  <si>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</si>
  <si>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</si>
  <si>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</si>
  <si>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</si>
  <si>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</si>
  <si>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</si>
  <si>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</si>
  <si>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</si>
  <si>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</si>
  <si>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</si>
  <si>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</si>
  <si>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</si>
  <si>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</si>
  <si>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</si>
  <si>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</si>
  <si>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</si>
  <si>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</si>
  <si>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</si>
  <si>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</si>
  <si>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</si>
  <si>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</si>
  <si>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</si>
  <si>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</si>
  <si>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</si>
  <si>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</si>
  <si>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</si>
  <si>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</si>
  <si>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</si>
  <si>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</si>
  <si>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</si>
  <si>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</si>
  <si>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</si>
  <si>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</si>
  <si>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</si>
  <si>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</si>
  <si>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</si>
  <si>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</si>
  <si>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</si>
  <si>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</si>
  <si>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</si>
  <si>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</si>
  <si>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</si>
  <si>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</si>
  <si>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</si>
  <si>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</si>
  <si>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</si>
  <si>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</si>
  <si>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</si>
  <si>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</si>
  <si>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</si>
  <si>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</si>
  <si>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</si>
  <si>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</si>
  <si>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</si>
  <si>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</si>
  <si>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</si>
  <si>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</si>
  <si>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</si>
  <si>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</si>
  <si>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</si>
  <si>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</si>
  <si>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</si>
  <si>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</si>
  <si>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</si>
  <si>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</si>
  <si>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</si>
  <si>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</si>
  <si>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</si>
  <si>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</si>
  <si>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</si>
  <si>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</si>
  <si>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</si>
  <si>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</si>
  <si>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</si>
  <si>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</si>
  <si>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</si>
  <si>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</si>
  <si>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</si>
  <si>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</si>
  <si>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</si>
  <si>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</si>
  <si>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</si>
  <si>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</si>
  <si>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</si>
  <si>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</si>
  <si>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</si>
  <si>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</si>
  <si>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</si>
  <si>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</si>
  <si>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</si>
  <si>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</si>
  <si>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</si>
  <si>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</si>
  <si>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</si>
  <si>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</si>
  <si>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</si>
  <si>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</si>
  <si>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</si>
  <si>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</si>
  <si>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</si>
  <si>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</si>
  <si>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</si>
  <si>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</si>
  <si>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</si>
  <si>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</si>
  <si>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</si>
  <si>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</si>
  <si>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</si>
  <si>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</si>
  <si>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</si>
  <si>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</si>
  <si>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</si>
  <si>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</si>
  <si>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</si>
  <si>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</si>
  <si>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</si>
  <si>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</si>
  <si>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</si>
  <si>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</si>
  <si>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</si>
  <si>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</si>
  <si>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</si>
  <si>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</si>
  <si>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</si>
  <si>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</si>
  <si>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</si>
  <si>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</si>
  <si>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</si>
  <si>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</si>
  <si>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</si>
  <si>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</si>
  <si>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</si>
  <si>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</si>
  <si>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</si>
  <si>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</si>
  <si>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</si>
  <si>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</si>
  <si>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</si>
  <si>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</si>
  <si>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</si>
  <si>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</si>
  <si>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</si>
  <si>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</si>
  <si>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</si>
  <si>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</si>
  <si>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</si>
  <si>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</si>
  <si>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</si>
  <si>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</si>
  <si>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</si>
  <si>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</si>
  <si>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</si>
  <si>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</si>
  <si>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</si>
  <si>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</si>
  <si>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</si>
  <si>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</si>
  <si>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</si>
  <si>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</si>
  <si>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</si>
  <si>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</si>
  <si>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</si>
  <si>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</si>
  <si>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</si>
  <si>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</si>
  <si>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</si>
  <si>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</si>
  <si>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</si>
  <si>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</si>
  <si>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</si>
  <si>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</si>
  <si>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</si>
  <si>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</si>
  <si>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</si>
  <si>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</si>
  <si>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</si>
  <si>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</si>
  <si>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</si>
  <si>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</si>
  <si>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</si>
  <si>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</si>
  <si>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</si>
  <si>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</si>
  <si>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</si>
  <si>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</si>
  <si>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</si>
  <si>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</si>
  <si>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</si>
  <si>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</si>
  <si>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</si>
  <si>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</si>
  <si>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</si>
  <si>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</si>
  <si>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</si>
  <si>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</si>
  <si>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</si>
  <si>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</si>
  <si>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</si>
  <si>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</si>
  <si>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</si>
  <si>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</si>
  <si>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</si>
  <si>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</si>
  <si>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</si>
  <si>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</si>
  <si>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</si>
  <si>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</si>
  <si>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</si>
  <si>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</si>
  <si>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</si>
  <si>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</si>
  <si>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</si>
  <si>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</si>
  <si>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</si>
  <si>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</si>
  <si>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</si>
  <si>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</si>
  <si>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</si>
  <si>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</si>
  <si>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</si>
  <si>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</si>
  <si>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</si>
  <si>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</si>
  <si>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</si>
  <si>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</si>
  <si>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</si>
  <si>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</si>
  <si>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</si>
  <si>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</si>
  <si>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</si>
  <si>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</si>
  <si>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</si>
  <si>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</si>
  <si>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</si>
  <si>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</si>
  <si>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</si>
  <si>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</si>
  <si>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</si>
  <si>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</si>
  <si>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</si>
  <si>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</si>
  <si>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</si>
  <si>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</si>
  <si>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</si>
  <si>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</si>
  <si>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</si>
  <si>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</si>
  <si>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</si>
  <si>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</si>
  <si>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</si>
  <si>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</si>
  <si>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</si>
  <si>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</si>
  <si>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</si>
  <si>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</si>
  <si>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</si>
  <si>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</si>
  <si>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</si>
  <si>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</si>
  <si>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</si>
  <si>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</si>
  <si>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</si>
  <si>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</si>
  <si>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</si>
  <si>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</si>
  <si>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</si>
  <si>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</si>
  <si>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</si>
  <si>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</si>
  <si>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</si>
  <si>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</si>
  <si>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</si>
  <si>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</si>
  <si>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</si>
  <si>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</si>
  <si>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</si>
  <si>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</si>
  <si>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</si>
  <si>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</si>
  <si>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</si>
  <si>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</si>
  <si>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</si>
  <si>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</si>
  <si>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</si>
  <si>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</si>
  <si>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</si>
  <si>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</si>
  <si>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</si>
  <si>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</si>
  <si>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</si>
  <si>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</si>
  <si>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</si>
  <si>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</si>
  <si>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</si>
  <si>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</si>
  <si>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</si>
  <si>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</si>
  <si>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</si>
  <si>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</si>
  <si>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</si>
  <si>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</si>
  <si>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</si>
  <si>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</si>
  <si>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</si>
  <si>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</si>
  <si>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</si>
  <si>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</si>
  <si>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</si>
  <si>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</si>
  <si>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</si>
  <si>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</si>
  <si>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</si>
  <si>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</si>
  <si>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</si>
  <si>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</si>
  <si>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</si>
  <si>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</si>
  <si>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</si>
  <si>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</si>
  <si>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</si>
  <si>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</si>
  <si>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</si>
  <si>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</si>
  <si>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</si>
  <si>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</si>
  <si>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</si>
  <si>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</si>
  <si>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</si>
  <si>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</si>
  <si>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</si>
  <si>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</si>
  <si>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</si>
  <si>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</si>
  <si>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</si>
  <si>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</si>
  <si>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</si>
  <si>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</si>
  <si>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</si>
  <si>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</si>
  <si>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</si>
  <si>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</si>
  <si>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</si>
  <si>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</si>
  <si>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</si>
  <si>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</si>
  <si>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</si>
  <si>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</si>
  <si>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</si>
  <si>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</si>
  <si>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</si>
  <si>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</si>
  <si>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</si>
  <si>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</si>
  <si>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</si>
  <si>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</si>
  <si>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</si>
  <si>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</si>
  <si>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</si>
  <si>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</si>
  <si>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</si>
  <si>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</si>
  <si>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</si>
  <si>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</si>
  <si>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</si>
  <si>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</si>
  <si>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</si>
  <si>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</si>
  <si>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</si>
  <si>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</si>
  <si>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</si>
  <si>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</si>
  <si>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</si>
  <si>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</si>
  <si>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</si>
  <si>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</si>
  <si>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</si>
  <si>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</si>
  <si>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</si>
  <si>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</si>
  <si>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</si>
  <si>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</si>
  <si>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</si>
  <si>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</si>
  <si>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</si>
  <si>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</si>
  <si>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</si>
  <si>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</si>
  <si>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</si>
  <si>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</si>
  <si>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</si>
  <si>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</si>
  <si>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</si>
  <si>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</si>
  <si>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</si>
  <si>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</si>
  <si>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</si>
  <si>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</si>
  <si>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</si>
  <si>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</si>
  <si>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</si>
  <si>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</si>
  <si>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</si>
  <si>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</si>
  <si>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</si>
  <si>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</si>
  <si>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</si>
  <si>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</si>
  <si>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</si>
  <si>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</si>
  <si>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</si>
  <si>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</si>
  <si>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</si>
  <si>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</si>
  <si>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</si>
  <si>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</si>
  <si>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</si>
  <si>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</si>
  <si>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</si>
  <si>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</si>
  <si>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</si>
  <si>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</si>
  <si>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</si>
  <si>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</si>
  <si>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</si>
  <si>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</si>
  <si>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</si>
  <si>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</si>
  <si>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</si>
  <si>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</si>
  <si>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</si>
  <si>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</si>
  <si>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</si>
  <si>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</si>
  <si>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</si>
  <si>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</si>
  <si>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</si>
  <si>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</si>
  <si>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</si>
  <si>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</si>
  <si>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</si>
  <si>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</si>
  <si>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</si>
  <si>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</si>
  <si>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</si>
  <si>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</si>
  <si>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</si>
  <si>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</si>
  <si>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</si>
  <si>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</si>
  <si>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</si>
  <si>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</si>
  <si>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</si>
  <si>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</si>
  <si>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</si>
  <si>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</si>
  <si>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</si>
  <si>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</si>
  <si>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</si>
  <si>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</si>
  <si>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</si>
  <si>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</si>
  <si>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</si>
  <si>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</si>
  <si>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</si>
  <si>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</si>
  <si>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</si>
  <si>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</si>
  <si>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</si>
  <si>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</si>
  <si>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</si>
  <si>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</si>
  <si>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</si>
  <si>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</si>
  <si>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</si>
  <si>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</si>
  <si>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</si>
  <si>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</si>
  <si>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</si>
  <si>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</si>
  <si>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</si>
  <si>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</si>
  <si>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</si>
  <si>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</si>
  <si>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</si>
  <si>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</si>
  <si>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</si>
  <si>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</si>
  <si>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</si>
  <si>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</si>
  <si>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</si>
  <si>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</si>
  <si>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</si>
  <si>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</si>
  <si>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</si>
  <si>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</si>
  <si>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</si>
  <si>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</si>
  <si>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</si>
  <si>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</si>
  <si>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</si>
  <si>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</si>
  <si>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</si>
  <si>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</si>
  <si>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</si>
  <si>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</si>
  <si>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</si>
  <si>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</si>
  <si>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</si>
  <si>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</si>
  <si>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</si>
  <si>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</si>
  <si>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</si>
  <si>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</si>
  <si>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</si>
  <si>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</si>
  <si>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</si>
  <si>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</si>
  <si>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</si>
  <si>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</si>
  <si>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</si>
  <si>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</si>
  <si>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</si>
  <si>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</si>
  <si>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</si>
  <si>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</si>
  <si>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</si>
  <si>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</si>
  <si>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</si>
  <si>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</si>
  <si>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</si>
  <si>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</si>
  <si>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</si>
  <si>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</si>
  <si>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</si>
  <si>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</si>
  <si>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</si>
  <si>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</si>
  <si>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</si>
  <si>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</si>
  <si>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</si>
  <si>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</si>
  <si>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</si>
  <si>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</si>
  <si>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</si>
  <si>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</si>
  <si>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</si>
  <si>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</si>
  <si>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</si>
  <si>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</si>
  <si>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</si>
  <si>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</si>
  <si>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</si>
  <si>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</si>
  <si>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</si>
  <si>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</si>
  <si>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</si>
  <si>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</si>
  <si>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</si>
  <si>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</si>
  <si>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</si>
  <si>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</si>
  <si>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</si>
  <si>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</si>
  <si>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</si>
  <si>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</si>
  <si>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</si>
  <si>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</si>
  <si>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</si>
  <si>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</si>
  <si>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</si>
  <si>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</si>
  <si>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</si>
  <si>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</si>
  <si>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</si>
  <si>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</si>
  <si>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</si>
  <si>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</si>
  <si>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</si>
  <si>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</si>
  <si>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</si>
  <si>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</si>
  <si>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</si>
  <si>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</si>
  <si>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</si>
  <si>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</si>
  <si>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</si>
  <si>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</si>
  <si>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</si>
  <si>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</si>
  <si>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</si>
  <si>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</si>
  <si>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</si>
  <si>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</si>
  <si>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</si>
  <si>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</si>
  <si>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</si>
  <si>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</si>
  <si>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</si>
  <si>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</si>
  <si>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</si>
  <si>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</si>
  <si>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</si>
  <si>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</si>
  <si>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</si>
  <si>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</si>
  <si>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</si>
  <si>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</si>
  <si>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</si>
  <si>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</si>
  <si>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</si>
  <si>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</si>
  <si>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</si>
  <si>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</si>
  <si>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</si>
  <si>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</si>
  <si>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</si>
  <si>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</si>
  <si>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</si>
  <si>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</si>
  <si>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</si>
  <si>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</si>
  <si>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</si>
  <si>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</si>
  <si>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</si>
  <si>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</si>
  <si>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</si>
  <si>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</si>
  <si>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</si>
  <si>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</si>
  <si>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</si>
  <si>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</si>
  <si>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</si>
  <si>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</si>
  <si>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</si>
  <si>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</si>
  <si>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</si>
  <si>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</si>
  <si>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</si>
  <si>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</si>
  <si>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</si>
  <si>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</si>
  <si>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</si>
  <si>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</si>
  <si>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</si>
  <si>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</si>
  <si>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</si>
  <si>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</si>
  <si>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</si>
  <si>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</si>
  <si>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</si>
  <si>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</si>
  <si>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</si>
  <si>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</si>
  <si>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</si>
  <si>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</si>
  <si>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</si>
  <si>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</si>
  <si>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</si>
  <si>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</si>
  <si>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</si>
  <si>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</si>
  <si>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</si>
  <si>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</si>
  <si>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</si>
  <si>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</si>
  <si>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</si>
  <si>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</si>
  <si>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</si>
  <si>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</si>
  <si>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</si>
  <si>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</si>
  <si>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</si>
  <si>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</si>
  <si>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</si>
  <si>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</si>
  <si>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</si>
  <si>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</si>
  <si>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</si>
  <si>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</si>
  <si>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</si>
  <si>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</si>
  <si>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</si>
  <si>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</si>
  <si>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</si>
  <si>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</si>
  <si>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</si>
  <si>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</si>
  <si>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</si>
  <si>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</si>
  <si>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</si>
  <si>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</si>
  <si>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</si>
  <si>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</si>
  <si>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</si>
  <si>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</si>
  <si>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</si>
  <si>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</si>
  <si>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</si>
  <si>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</si>
  <si>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</si>
  <si>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</si>
  <si>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</si>
  <si>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</si>
  <si>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</si>
  <si>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</si>
  <si>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</si>
  <si>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</si>
  <si>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</si>
  <si>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</si>
  <si>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</si>
  <si>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</si>
  <si>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</si>
  <si>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</si>
  <si>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</si>
  <si>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</si>
  <si>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</si>
  <si>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</si>
  <si>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</si>
  <si>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</si>
  <si>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</si>
  <si>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</si>
  <si>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</si>
  <si>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</si>
  <si>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</si>
  <si>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</si>
  <si>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</si>
  <si>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</si>
  <si>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</si>
  <si>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</si>
  <si>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</si>
  <si>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</si>
  <si>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</si>
  <si>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</si>
  <si>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</si>
  <si>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</si>
  <si>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</si>
  <si>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</si>
  <si>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</si>
  <si>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</si>
  <si>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</si>
  <si>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</si>
  <si>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</si>
  <si>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</si>
  <si>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</si>
  <si>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</si>
  <si>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</si>
  <si>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</si>
  <si>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</si>
  <si>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</si>
  <si>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</si>
  <si>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</si>
  <si>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</si>
  <si>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</si>
  <si>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</si>
  <si>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</si>
  <si>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</si>
  <si>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</si>
  <si>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</si>
  <si>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</si>
  <si>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</si>
  <si>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</si>
  <si>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</si>
  <si>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</si>
  <si>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</si>
  <si>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</si>
  <si>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</si>
  <si>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</si>
  <si>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</si>
  <si>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</si>
  <si>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</si>
  <si>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</si>
  <si>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</si>
  <si>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</si>
  <si>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</si>
  <si>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</si>
  <si>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</si>
  <si>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</si>
  <si>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</si>
  <si>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</si>
  <si>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</si>
  <si>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</si>
  <si>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</si>
  <si>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</si>
  <si>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</si>
  <si>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</si>
  <si>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</si>
  <si>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</si>
  <si>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</si>
  <si>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</si>
  <si>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</si>
  <si>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</si>
  <si>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</si>
  <si>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</si>
  <si>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</si>
  <si>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</si>
  <si>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</si>
  <si>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</si>
  <si>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</si>
  <si>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</si>
  <si>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</si>
  <si>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</si>
  <si>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</si>
  <si>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</si>
  <si>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</si>
  <si>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</si>
  <si>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</si>
  <si>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</si>
  <si>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</si>
  <si>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</si>
  <si>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</si>
  <si>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</si>
  <si>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</si>
  <si>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</si>
  <si>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</si>
  <si>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</si>
  <si>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</si>
  <si>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</si>
  <si>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</si>
  <si>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</si>
  <si>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</si>
  <si>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</si>
  <si>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</si>
  <si>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</si>
  <si>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</si>
  <si>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</si>
  <si>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</si>
  <si>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</si>
  <si>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</si>
  <si>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</si>
  <si>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</si>
  <si>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</si>
  <si>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</si>
  <si>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</si>
  <si>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</si>
  <si>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</si>
  <si>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</si>
  <si>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</si>
  <si>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</si>
  <si>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</si>
  <si>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</si>
  <si>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</si>
  <si>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</si>
  <si>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</si>
  <si>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</si>
  <si>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</si>
  <si>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</si>
  <si>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</si>
  <si>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</si>
  <si>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</si>
  <si>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</si>
  <si>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</si>
  <si>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</si>
  <si>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</si>
  <si>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</si>
  <si>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</si>
  <si>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</si>
  <si>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</si>
  <si>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</si>
  <si>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</si>
  <si>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</si>
  <si>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</si>
  <si>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</si>
  <si>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</si>
  <si>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</si>
  <si>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</si>
  <si>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</si>
  <si>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</si>
  <si>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</si>
  <si>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</si>
  <si>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</si>
  <si>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</si>
  <si>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</si>
  <si>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</si>
  <si>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</si>
  <si>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</si>
  <si>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</si>
  <si>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</si>
  <si>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</si>
  <si>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</si>
  <si>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</si>
  <si>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</si>
  <si>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</si>
  <si>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</si>
  <si>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</si>
  <si>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</si>
  <si>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</si>
  <si>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</si>
  <si>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</si>
  <si>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</si>
  <si>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</si>
  <si>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</si>
  <si>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</si>
  <si>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</si>
  <si>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</si>
  <si>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</si>
  <si>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</si>
  <si>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</si>
  <si>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</si>
  <si>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</si>
  <si>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</si>
  <si>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</si>
  <si>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</si>
  <si>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</si>
  <si>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</si>
  <si>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</si>
  <si>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</si>
  <si>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</si>
  <si>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</si>
  <si>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</si>
  <si>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</si>
  <si>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</si>
  <si>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</si>
  <si>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</si>
  <si>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</si>
  <si>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</si>
  <si>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</si>
  <si>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</si>
  <si>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</si>
  <si>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</si>
  <si>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</si>
  <si>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</si>
  <si>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</si>
  <si>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</si>
  <si>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</si>
  <si>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</si>
  <si>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</si>
  <si>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</si>
  <si>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</si>
  <si>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</si>
  <si>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</si>
  <si>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</si>
  <si>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</si>
  <si>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</si>
  <si>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</si>
  <si>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</si>
  <si>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</si>
  <si>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</si>
  <si>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</si>
  <si>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</si>
  <si>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</si>
  <si>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</si>
  <si>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</si>
  <si>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</si>
  <si>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</si>
  <si>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</si>
  <si>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</si>
  <si>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</si>
  <si>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</si>
  <si>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</si>
  <si>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</si>
  <si>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</si>
  <si>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</si>
  <si>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</si>
  <si>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</si>
  <si>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</si>
  <si>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</si>
  <si>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</si>
  <si>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</si>
  <si>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</si>
  <si>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</si>
  <si>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</si>
  <si>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</si>
  <si>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</si>
  <si>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</si>
  <si>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</si>
  <si>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</si>
  <si>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</si>
  <si>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</si>
  <si>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</si>
  <si>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</si>
  <si>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</si>
  <si>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</si>
  <si>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</si>
  <si>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</si>
  <si>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</si>
  <si>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</si>
  <si>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</si>
  <si>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</si>
  <si>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</si>
  <si>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</si>
  <si>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</si>
  <si>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</si>
  <si>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</si>
  <si>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</si>
  <si>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</si>
  <si>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</si>
  <si>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</si>
  <si>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</si>
  <si>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</si>
  <si>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</si>
  <si>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</si>
  <si>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</si>
  <si>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</si>
  <si>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</si>
  <si>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</si>
  <si>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</si>
  <si>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</si>
  <si>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</si>
  <si>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</si>
  <si>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</si>
  <si>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</si>
  <si>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</si>
  <si>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</si>
  <si>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</si>
  <si>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</si>
  <si>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</si>
  <si>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</si>
  <si>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</si>
  <si>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</si>
  <si>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</si>
  <si>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</si>
  <si>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</si>
  <si>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</si>
  <si>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</si>
  <si>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</si>
  <si>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</si>
  <si>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</si>
  <si>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</si>
  <si>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</si>
  <si>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</si>
  <si>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</si>
  <si>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</si>
  <si>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</si>
  <si>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</si>
  <si>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</si>
  <si>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</si>
  <si>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</si>
  <si>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</si>
  <si>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</si>
  <si>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</si>
  <si>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</si>
  <si>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</si>
  <si>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</si>
  <si>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</si>
  <si>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</si>
  <si>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</si>
  <si>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</si>
  <si>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</si>
  <si>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</si>
  <si>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</si>
  <si>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</si>
  <si>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</si>
  <si>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</si>
  <si>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</si>
  <si>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</si>
  <si>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</si>
  <si>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</si>
  <si>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</si>
  <si>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</si>
  <si>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</si>
  <si>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</si>
  <si>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</si>
  <si>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</si>
  <si>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</si>
  <si>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</si>
  <si>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</si>
  <si>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</si>
  <si>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</si>
  <si>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</si>
  <si>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</si>
  <si>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</si>
  <si>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</si>
  <si>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</si>
  <si>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</si>
  <si>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</si>
  <si>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</si>
  <si>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</si>
  <si>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</si>
  <si>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</si>
  <si>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</si>
  <si>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</si>
  <si>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</si>
  <si>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</si>
  <si>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</si>
  <si>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</si>
  <si>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</si>
  <si>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</si>
  <si>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</si>
  <si>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</si>
  <si>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</si>
  <si>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</si>
  <si>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</si>
  <si>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</si>
  <si>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</si>
  <si>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</si>
  <si>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</si>
  <si>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</si>
  <si>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</si>
  <si>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</si>
  <si>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</si>
  <si>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</si>
  <si>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</si>
  <si>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</si>
  <si>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</si>
  <si>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</si>
  <si>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</si>
  <si>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</si>
  <si>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</si>
  <si>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</si>
  <si>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</si>
  <si>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</si>
  <si>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</si>
  <si>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</si>
  <si>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</si>
  <si>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</si>
  <si>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</si>
  <si>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</si>
  <si>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</si>
  <si>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</si>
  <si>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</si>
  <si>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</si>
  <si>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</si>
  <si>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</si>
  <si>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</si>
  <si>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</si>
  <si>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</si>
  <si>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</si>
  <si>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</si>
  <si>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</si>
  <si>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</si>
  <si>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</si>
  <si>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</si>
  <si>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</si>
  <si>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</si>
  <si>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</si>
  <si>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</si>
  <si>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</si>
  <si>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</si>
  <si>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</si>
  <si>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</si>
  <si>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</si>
  <si>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</si>
  <si>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</si>
  <si>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</si>
  <si>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</si>
  <si>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</si>
  <si>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</si>
  <si>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</si>
  <si>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</si>
  <si>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</si>
  <si>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</si>
  <si>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</si>
  <si>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</si>
  <si>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</si>
  <si>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</si>
  <si>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</si>
  <si>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</si>
  <si>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</si>
  <si>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</si>
  <si>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</si>
  <si>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</si>
  <si>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</si>
  <si>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</si>
  <si>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</si>
  <si>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</si>
  <si>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</si>
  <si>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</si>
  <si>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</si>
  <si>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</si>
  <si>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</si>
  <si>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</si>
  <si>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</si>
  <si>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</si>
  <si>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</si>
  <si>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</si>
  <si>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</si>
  <si>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</si>
  <si>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</si>
  <si>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</si>
  <si>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</si>
  <si>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</si>
  <si>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</si>
  <si>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</si>
  <si>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</si>
  <si>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</si>
  <si>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</si>
  <si>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</si>
  <si>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</si>
  <si>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</si>
  <si>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</si>
  <si>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</si>
  <si>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</si>
  <si>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</si>
  <si>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</si>
  <si>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</si>
  <si>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</si>
  <si>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</si>
  <si>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</si>
  <si>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</si>
  <si>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</si>
  <si>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</si>
  <si>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</si>
  <si>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</si>
  <si>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</si>
  <si>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</si>
  <si>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</si>
  <si>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</si>
  <si>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</si>
  <si>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</si>
  <si>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</si>
  <si>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</si>
  <si>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</si>
  <si>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</si>
  <si>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</si>
  <si>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</si>
  <si>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</si>
  <si>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</si>
  <si>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</si>
  <si>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</si>
  <si>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</si>
  <si>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</si>
  <si>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</si>
  <si>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</si>
  <si>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</si>
  <si>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</si>
  <si>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</si>
  <si>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</si>
  <si>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</si>
  <si>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</si>
  <si>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</si>
  <si>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</si>
  <si>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</si>
  <si>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</si>
  <si>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</si>
  <si>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</si>
  <si>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</si>
  <si>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</si>
  <si>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</si>
  <si>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</si>
  <si>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</si>
  <si>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</si>
  <si>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</si>
  <si>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</si>
  <si>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</si>
  <si>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</si>
  <si>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</si>
  <si>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</si>
  <si>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</si>
  <si>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</si>
  <si>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</si>
  <si>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</si>
  <si>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</si>
  <si>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</si>
  <si>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</si>
  <si>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</si>
  <si>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</si>
  <si>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</si>
  <si>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</si>
  <si>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</si>
  <si>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</si>
  <si>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</si>
  <si>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</si>
  <si>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</si>
  <si>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</si>
  <si>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</si>
  <si>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</si>
  <si>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</si>
  <si>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</si>
  <si>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</si>
  <si>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</si>
  <si>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</si>
  <si>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</si>
  <si>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</si>
  <si>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</si>
  <si>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</si>
  <si>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</si>
  <si>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</si>
  <si>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</si>
  <si>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</si>
  <si>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</si>
  <si>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</si>
  <si>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</si>
  <si>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</si>
  <si>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</si>
  <si>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</si>
  <si>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</si>
  <si>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</si>
  <si>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</si>
  <si>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</si>
  <si>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</si>
  <si>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</si>
  <si>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</si>
  <si>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</si>
  <si>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</si>
  <si>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</si>
  <si>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</si>
  <si>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</si>
  <si>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</si>
  <si>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</si>
  <si>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</si>
  <si>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</si>
  <si>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</si>
  <si>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</si>
  <si>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</si>
  <si>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</si>
  <si>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</si>
  <si>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</si>
  <si>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</si>
  <si>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</si>
  <si>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</si>
  <si>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</si>
  <si>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</si>
  <si>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</si>
  <si>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</si>
  <si>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</si>
  <si>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</si>
  <si>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</si>
  <si>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</si>
  <si>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</si>
  <si>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</si>
  <si>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</si>
  <si>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</si>
  <si>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</si>
  <si>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</si>
  <si>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</si>
  <si>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</si>
  <si>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</si>
  <si>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</si>
  <si>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</si>
  <si>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</si>
  <si>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</si>
  <si>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</si>
  <si>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</si>
  <si>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</si>
  <si>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</si>
  <si>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</si>
  <si>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</si>
  <si>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</si>
  <si>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</si>
  <si>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</si>
  <si>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</si>
  <si>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</si>
  <si>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</si>
  <si>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</si>
  <si>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</si>
  <si>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</si>
  <si>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</si>
  <si>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</si>
  <si>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</si>
  <si>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</si>
  <si>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</si>
  <si>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</si>
  <si>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</si>
  <si>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</si>
  <si>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</si>
  <si>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</si>
  <si>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</si>
  <si>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</si>
  <si>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</si>
  <si>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</si>
  <si>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</si>
  <si>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</si>
  <si>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</si>
  <si>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</si>
  <si>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</si>
  <si>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</si>
  <si>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</si>
  <si>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</si>
  <si>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</si>
  <si>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</si>
  <si>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</si>
  <si>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</si>
  <si>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</si>
  <si>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</si>
  <si>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</si>
  <si>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</si>
  <si>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</si>
  <si>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</si>
  <si>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</si>
  <si>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</si>
  <si>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</si>
  <si>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</si>
  <si>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</si>
  <si>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</si>
  <si>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</si>
  <si>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</si>
  <si>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</si>
  <si>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</si>
  <si>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</si>
  <si>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</si>
  <si>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</si>
  <si>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</si>
  <si>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</si>
  <si>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</si>
  <si>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</si>
  <si>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</si>
  <si>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</si>
  <si>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</si>
  <si>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</si>
  <si>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</si>
  <si>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</si>
  <si>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</si>
  <si>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</si>
  <si>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</si>
  <si>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</si>
  <si>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</si>
  <si>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</si>
  <si>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</si>
  <si>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</si>
  <si>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</si>
  <si>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</si>
  <si>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</si>
  <si>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</si>
  <si>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</si>
  <si>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</si>
  <si>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</si>
  <si>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</si>
  <si>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</si>
  <si>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</si>
  <si>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</si>
  <si>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</si>
  <si>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</si>
  <si>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</si>
  <si>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</si>
  <si>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</si>
  <si>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</si>
  <si>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</si>
  <si>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</si>
  <si>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</si>
  <si>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</si>
  <si>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</si>
  <si>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</si>
  <si>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</si>
  <si>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</si>
  <si>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</si>
  <si>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</si>
  <si>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</si>
  <si>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</si>
  <si>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</si>
  <si>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</si>
  <si>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</si>
  <si>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</si>
  <si>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</si>
  <si>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</si>
  <si>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</si>
  <si>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</si>
  <si>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</si>
  <si>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</si>
  <si>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</si>
  <si>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</si>
  <si>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</si>
  <si>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</si>
  <si>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</si>
  <si>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</si>
  <si>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</si>
  <si>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</si>
  <si>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</si>
  <si>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</si>
  <si>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</si>
  <si>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</si>
  <si>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</si>
  <si>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</si>
  <si>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</si>
  <si>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</si>
  <si>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</si>
  <si>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</si>
  <si>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</si>
  <si>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</si>
  <si>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</si>
  <si>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</si>
  <si>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</si>
  <si>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</si>
  <si>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</si>
  <si>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</si>
  <si>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</si>
  <si>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</si>
  <si>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</si>
  <si>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</si>
  <si>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</si>
  <si>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</si>
  <si>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</si>
  <si>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</si>
  <si>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</si>
  <si>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</si>
  <si>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</si>
  <si>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</si>
  <si>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</si>
  <si>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</si>
  <si>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</si>
  <si>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</si>
  <si>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</si>
  <si>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</si>
  <si>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</si>
  <si>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</si>
  <si>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</si>
  <si>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</si>
  <si>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</si>
  <si>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</si>
  <si>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</si>
  <si>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</si>
  <si>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</si>
  <si>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</si>
  <si>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</si>
  <si>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</si>
  <si>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</si>
  <si>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</si>
  <si>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</si>
  <si>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</si>
  <si>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</si>
  <si>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</si>
  <si>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</si>
  <si>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</si>
  <si>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</si>
  <si>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</si>
  <si>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</si>
  <si>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</si>
  <si>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</si>
  <si>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</si>
  <si>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</si>
  <si>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</si>
  <si>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</si>
  <si>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</si>
  <si>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</si>
  <si>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</si>
  <si>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</si>
  <si>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</si>
  <si>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</si>
  <si>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</si>
  <si>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</si>
  <si>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</si>
  <si>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</si>
  <si>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</si>
  <si>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</si>
  <si>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</si>
  <si>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</si>
  <si>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</si>
  <si>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</si>
  <si>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</si>
  <si>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</si>
  <si>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</si>
  <si>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</si>
  <si>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</si>
  <si>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</si>
  <si>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</si>
  <si>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</si>
  <si>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</si>
  <si>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</si>
  <si>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</si>
  <si>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</si>
  <si>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</si>
  <si>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</si>
  <si>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</si>
  <si>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</si>
  <si>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</si>
  <si>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</si>
  <si>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</si>
  <si>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</si>
  <si>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</si>
  <si>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</si>
  <si>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</si>
  <si>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</si>
  <si>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</si>
  <si>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</si>
  <si>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</si>
  <si>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</si>
  <si>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</si>
  <si>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</si>
  <si>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</si>
  <si>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</si>
  <si>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</si>
  <si>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</si>
  <si>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</si>
  <si>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</si>
  <si>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</si>
  <si>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</si>
  <si>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</si>
  <si>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</si>
  <si>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</si>
  <si>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</si>
  <si>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</si>
  <si>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</si>
  <si>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</si>
  <si>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</si>
  <si>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</si>
  <si>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</si>
  <si>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</si>
  <si>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</si>
  <si>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</si>
  <si>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</si>
  <si>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</si>
  <si>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</si>
  <si>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</si>
  <si>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</si>
  <si>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</si>
  <si>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</si>
  <si>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</si>
  <si>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</si>
  <si>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</si>
  <si>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</si>
  <si>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</si>
  <si>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</si>
  <si>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</si>
  <si>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</si>
  <si>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</si>
  <si>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</si>
  <si>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</si>
  <si>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</si>
  <si>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</si>
  <si>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</si>
  <si>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</si>
  <si>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</si>
  <si>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</si>
  <si>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</si>
  <si>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</si>
  <si>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</si>
  <si>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</si>
  <si>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</si>
  <si>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</si>
  <si>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</si>
  <si>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</si>
  <si>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</si>
  <si>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</si>
  <si>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</si>
  <si>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</si>
  <si>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</si>
  <si>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</si>
  <si>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</si>
  <si>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</si>
  <si>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</si>
  <si>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</si>
  <si>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</si>
  <si>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</si>
  <si>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</si>
  <si>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</si>
  <si>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</si>
  <si>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</si>
  <si>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</si>
  <si>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</si>
  <si>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</si>
  <si>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</si>
  <si>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</si>
  <si>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</si>
  <si>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</si>
  <si>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</si>
  <si>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</si>
  <si>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</si>
  <si>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</si>
  <si>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</si>
  <si>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</si>
  <si>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</si>
  <si>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</si>
  <si>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</si>
  <si>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</si>
  <si>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</si>
  <si>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</si>
  <si>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</si>
  <si>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</si>
  <si>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</si>
  <si>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</si>
  <si>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</si>
  <si>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</si>
  <si>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</si>
  <si>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</si>
  <si>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</si>
  <si>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</si>
  <si>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</si>
  <si>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</si>
  <si>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</si>
  <si>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</si>
  <si>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</si>
  <si>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</si>
  <si>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</si>
  <si>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</si>
  <si>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</si>
  <si>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</si>
  <si>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</si>
  <si>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</si>
  <si>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</si>
  <si>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</si>
  <si>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</si>
  <si>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</si>
  <si>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</si>
  <si>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</si>
  <si>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</si>
  <si>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</si>
  <si>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</si>
  <si>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</si>
  <si>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</si>
  <si>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</si>
  <si>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</si>
  <si>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</si>
  <si>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</si>
  <si>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</si>
  <si>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</si>
  <si>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</si>
  <si>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</si>
  <si>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</si>
  <si>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</si>
  <si>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</si>
  <si>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</si>
  <si>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</si>
  <si>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</si>
  <si>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</si>
  <si>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</si>
  <si>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</si>
  <si>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</si>
  <si>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</si>
  <si>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</si>
  <si>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</si>
  <si>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</si>
  <si>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</si>
  <si>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</si>
  <si>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</si>
  <si>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</si>
  <si>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</si>
  <si>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</si>
  <si>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</si>
  <si>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</si>
  <si>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</si>
  <si>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</si>
  <si>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</si>
  <si>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</si>
  <si>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</si>
  <si>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</si>
  <si>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</si>
  <si>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</si>
  <si>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</si>
  <si>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</si>
  <si>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</si>
  <si>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</si>
  <si>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</si>
  <si>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</si>
  <si>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</si>
  <si>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</si>
  <si>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</si>
  <si>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</si>
  <si>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</si>
  <si>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</si>
  <si>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</si>
  <si>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</si>
  <si>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</si>
  <si>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</si>
  <si>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</si>
  <si>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</si>
  <si>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</si>
  <si>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</si>
  <si>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</si>
  <si>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</si>
  <si>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</si>
  <si>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</si>
  <si>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</si>
  <si>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</si>
  <si>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</si>
  <si>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</si>
  <si>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</si>
  <si>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</si>
  <si>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</si>
  <si>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</si>
  <si>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</si>
  <si>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</si>
  <si>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</si>
  <si>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</si>
  <si>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</si>
  <si>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</si>
  <si>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</si>
  <si>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</si>
  <si>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</si>
  <si>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</si>
  <si>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</si>
  <si>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</si>
  <si>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</si>
  <si>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</si>
  <si>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</si>
  <si>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</si>
  <si>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</si>
  <si>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</si>
  <si>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</si>
  <si>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</si>
  <si>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</si>
  <si>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</si>
  <si>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</si>
  <si>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</si>
  <si>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</si>
  <si>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</si>
  <si>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</si>
  <si>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</si>
  <si>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</si>
  <si>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</si>
  <si>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</si>
  <si>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</si>
  <si>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</si>
  <si>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</si>
  <si>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</si>
  <si>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</si>
  <si>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</si>
  <si>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</si>
  <si>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</si>
  <si>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</si>
  <si>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</si>
  <si>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</si>
  <si>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</si>
  <si>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</si>
  <si>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</si>
  <si>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</si>
  <si>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</si>
  <si>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</si>
  <si>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</si>
  <si>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</si>
  <si>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</si>
  <si>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</si>
  <si>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</si>
  <si>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</si>
  <si>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</si>
  <si>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</si>
  <si>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</si>
  <si>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</si>
  <si>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</si>
  <si>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</si>
  <si>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</si>
  <si>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</si>
  <si>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</si>
  <si>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</si>
  <si>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</si>
  <si>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</si>
  <si>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</si>
  <si>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</si>
  <si>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</si>
  <si>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</si>
  <si>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</si>
  <si>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</si>
  <si>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</si>
  <si>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</si>
  <si>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</si>
  <si>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</si>
  <si>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</si>
  <si>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</si>
  <si>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</si>
  <si>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</si>
  <si>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</si>
  <si>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</si>
  <si>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</si>
  <si>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</si>
  <si>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</si>
  <si>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</si>
  <si>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</si>
  <si>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</si>
  <si>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</si>
  <si>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</si>
  <si>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</si>
  <si>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</si>
  <si>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</si>
  <si>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</si>
  <si>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</si>
  <si>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</si>
  <si>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</si>
  <si>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</si>
  <si>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</si>
  <si>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</si>
  <si>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</si>
  <si>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</si>
  <si>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</si>
  <si>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</si>
  <si>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</si>
  <si>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</si>
  <si>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</si>
  <si>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</si>
  <si>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</si>
  <si>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</si>
  <si>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</si>
  <si>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</si>
  <si>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</si>
  <si>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</si>
  <si>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</si>
  <si>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</si>
  <si>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</si>
  <si>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</si>
  <si>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</si>
  <si>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</si>
  <si>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</si>
  <si>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</si>
  <si>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</si>
  <si>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</si>
  <si>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</si>
  <si>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</si>
  <si>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</si>
  <si>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</si>
  <si>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</si>
  <si>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</si>
  <si>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</si>
  <si>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</si>
  <si>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</si>
  <si>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</si>
  <si>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</si>
  <si>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</si>
  <si>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</si>
  <si>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</si>
  <si>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</si>
  <si>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</si>
  <si>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</si>
  <si>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</si>
  <si>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</si>
  <si>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</si>
  <si>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</si>
  <si>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</si>
  <si>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</si>
  <si>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</si>
  <si>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</si>
  <si>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</si>
  <si>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</si>
  <si>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</si>
  <si>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</si>
  <si>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</si>
  <si>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</si>
  <si>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</si>
  <si>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</si>
  <si>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</si>
  <si>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</si>
  <si>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</si>
  <si>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</si>
  <si>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</si>
  <si>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</si>
  <si>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</si>
  <si>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</si>
  <si>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</si>
  <si>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</si>
  <si>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</si>
  <si>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</si>
  <si>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</si>
  <si>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</si>
  <si>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</si>
  <si>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</si>
  <si>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</si>
  <si>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</si>
  <si>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</si>
  <si>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</si>
  <si>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</si>
  <si>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</si>
  <si>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</si>
  <si>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</si>
  <si>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</si>
  <si>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</si>
  <si>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</si>
  <si>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</si>
  <si>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</si>
  <si>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</si>
  <si>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</si>
  <si>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</si>
  <si>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</si>
  <si>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</si>
  <si>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</si>
  <si>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</si>
  <si>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</si>
  <si>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</si>
  <si>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</si>
  <si>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</si>
  <si>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</si>
  <si>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</si>
  <si>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</si>
  <si>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</si>
  <si>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</si>
  <si>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</si>
  <si>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</si>
  <si>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</si>
  <si>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</si>
  <si>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</si>
  <si>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</si>
  <si>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</si>
  <si>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</si>
  <si>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</si>
  <si>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</si>
  <si>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</si>
  <si>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</si>
  <si>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</si>
  <si>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</si>
  <si>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</si>
  <si>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</si>
  <si>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</si>
  <si>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</si>
  <si>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</si>
  <si>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</si>
  <si>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</si>
  <si>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</si>
  <si>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</si>
  <si>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</si>
  <si>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</si>
  <si>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</si>
  <si>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</si>
  <si>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</si>
  <si>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</si>
  <si>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</si>
  <si>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</si>
  <si>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</si>
  <si>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</si>
  <si>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</si>
  <si>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</si>
  <si>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</si>
  <si>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</si>
  <si>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</si>
  <si>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</si>
  <si>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</si>
  <si>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</si>
  <si>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</si>
  <si>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</si>
  <si>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</si>
  <si>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</si>
  <si>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</si>
  <si>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</si>
  <si>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</si>
  <si>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</si>
  <si>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</si>
  <si>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</si>
  <si>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</si>
  <si>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</si>
  <si>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</si>
  <si>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</si>
  <si>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</si>
  <si>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</si>
  <si>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</si>
  <si>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</si>
  <si>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</si>
  <si>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</si>
  <si>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</si>
  <si>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</si>
  <si>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</si>
  <si>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</si>
  <si>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</si>
  <si>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</si>
  <si>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</si>
  <si>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</si>
  <si>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</si>
  <si>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</si>
  <si>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</si>
  <si>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</si>
  <si>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</si>
  <si>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</si>
  <si>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</si>
  <si>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</si>
  <si>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</si>
  <si>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</si>
  <si>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</si>
  <si>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</si>
  <si>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</si>
  <si>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</si>
  <si>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</si>
  <si>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</si>
  <si>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</si>
  <si>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</si>
  <si>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</si>
  <si>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</si>
  <si>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</si>
  <si>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</si>
  <si>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</si>
  <si>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</si>
  <si>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</si>
  <si>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</si>
  <si>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</si>
  <si>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</si>
  <si>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</si>
  <si>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</si>
  <si>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</si>
  <si>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</si>
  <si>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</si>
  <si>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</si>
  <si>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</si>
  <si>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</si>
  <si>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</si>
  <si>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</si>
  <si>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</si>
  <si>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</si>
  <si>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</si>
  <si>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</si>
  <si>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</si>
  <si>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</si>
  <si>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</si>
  <si>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</si>
  <si>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</si>
  <si>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</si>
  <si>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</si>
  <si>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</si>
  <si>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</si>
  <si>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</si>
  <si>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</si>
  <si>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</si>
  <si>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</si>
  <si>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</si>
  <si>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</si>
  <si>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</si>
  <si>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</si>
  <si>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</si>
  <si>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</si>
  <si>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</si>
  <si>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</si>
  <si>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</si>
  <si>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</si>
  <si>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</si>
  <si>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</si>
  <si>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</si>
  <si>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</si>
  <si>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</si>
  <si>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</si>
  <si>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</si>
  <si>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</si>
  <si>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</si>
  <si>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</si>
  <si>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</si>
  <si>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</si>
  <si>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</si>
  <si>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</si>
  <si>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</si>
  <si>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</si>
  <si>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</si>
  <si>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</si>
  <si>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</si>
  <si>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</si>
  <si>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</si>
  <si>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</si>
  <si>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</si>
  <si>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</si>
  <si>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</si>
  <si>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</si>
  <si>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</si>
  <si>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</si>
  <si>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</si>
  <si>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</si>
  <si>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</si>
  <si>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</si>
  <si>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</si>
  <si>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</si>
  <si>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</si>
  <si>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</si>
  <si>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</si>
  <si>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</si>
  <si>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</si>
  <si>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</si>
  <si>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</si>
  <si>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</si>
  <si>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</si>
  <si>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</si>
  <si>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</si>
  <si>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</si>
  <si>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</si>
  <si>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</si>
  <si>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</si>
  <si>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</si>
  <si>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</si>
  <si>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</si>
  <si>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</si>
  <si>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</si>
  <si>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</si>
  <si>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</si>
  <si>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</si>
  <si>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</si>
  <si>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</si>
  <si>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</si>
  <si>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</si>
  <si>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</si>
  <si>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</si>
  <si>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</si>
  <si>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</si>
  <si>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</si>
  <si>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</si>
  <si>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</si>
  <si>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</si>
  <si>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</si>
  <si>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</si>
  <si>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</si>
  <si>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</si>
  <si>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</si>
  <si>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</si>
  <si>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</si>
  <si>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</si>
  <si>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</si>
  <si>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</si>
  <si>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</si>
  <si>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</si>
  <si>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</si>
  <si>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</si>
  <si>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</si>
  <si>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</si>
  <si>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</si>
  <si>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</si>
  <si>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</si>
  <si>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</si>
  <si>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</si>
  <si>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</si>
  <si>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</si>
  <si>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</si>
  <si>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</si>
  <si>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</si>
  <si>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</si>
  <si>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</si>
  <si>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</si>
  <si>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</si>
  <si>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</si>
  <si>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</si>
  <si>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</si>
  <si>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</si>
  <si>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</si>
  <si>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</si>
  <si>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</si>
  <si>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</si>
  <si>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</si>
  <si>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</si>
  <si>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</si>
  <si>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</si>
  <si>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</si>
  <si>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</si>
  <si>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</si>
  <si>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</si>
  <si>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</si>
  <si>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</si>
  <si>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</si>
  <si>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</si>
  <si>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</si>
  <si>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</si>
  <si>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</si>
  <si>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</si>
  <si>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</si>
  <si>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</si>
  <si>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</si>
  <si>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</si>
  <si>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</si>
  <si>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</si>
  <si>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</si>
  <si>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</si>
  <si>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</si>
  <si>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</si>
  <si>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</si>
  <si>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</si>
  <si>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</si>
  <si>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</si>
  <si>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</si>
  <si>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</si>
  <si>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</si>
  <si>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</si>
  <si>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</si>
  <si>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</si>
  <si>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</si>
  <si>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</si>
  <si>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</si>
  <si>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</si>
  <si>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</si>
  <si>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</si>
  <si>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</si>
  <si>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</si>
  <si>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</si>
  <si>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</si>
  <si>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</si>
  <si>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</si>
  <si>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</si>
  <si>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</si>
  <si>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</si>
  <si>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</si>
  <si>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</si>
  <si>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</si>
  <si>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</si>
  <si>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</si>
  <si>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</si>
  <si>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</si>
  <si>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</si>
  <si>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</si>
  <si>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</si>
  <si>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</si>
  <si>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</si>
  <si>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</si>
  <si>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</si>
  <si>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</si>
  <si>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</si>
  <si>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</si>
  <si>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</si>
  <si>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</si>
  <si>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</si>
  <si>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</si>
  <si>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</si>
  <si>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</si>
  <si>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</si>
  <si>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</si>
  <si>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</si>
  <si>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</si>
  <si>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</si>
  <si>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</si>
  <si>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</si>
  <si>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</si>
  <si>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</si>
  <si>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</si>
  <si>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</si>
  <si>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</si>
  <si>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</si>
  <si>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</si>
  <si>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</si>
  <si>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</si>
  <si>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</si>
  <si>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</si>
  <si>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</si>
  <si>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</si>
  <si>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</si>
  <si>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</si>
  <si>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</si>
  <si>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</si>
  <si>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</si>
  <si>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</si>
  <si>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</si>
  <si>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</si>
  <si>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</si>
  <si>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</si>
  <si>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</si>
  <si>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</si>
  <si>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</si>
  <si>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</si>
  <si>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</si>
  <si>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</si>
  <si>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</si>
  <si>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</si>
  <si>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</si>
  <si>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</si>
  <si>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</si>
  <si>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</si>
  <si>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</si>
  <si>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</si>
  <si>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</si>
  <si>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</si>
  <si>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</si>
  <si>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</si>
  <si>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</si>
  <si>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</si>
  <si>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</si>
  <si>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</si>
  <si>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</si>
  <si>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</si>
  <si>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</si>
  <si>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</si>
  <si>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</si>
  <si>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</si>
  <si>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</si>
  <si>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</si>
  <si>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</si>
  <si>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</si>
  <si>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</si>
  <si>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</si>
  <si>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</si>
  <si>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</si>
  <si>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</si>
  <si>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</si>
  <si>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</si>
  <si>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</si>
  <si>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</si>
  <si>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</si>
  <si>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</si>
  <si>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</si>
  <si>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</si>
  <si>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</si>
  <si>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</si>
  <si>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</si>
  <si>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</si>
  <si>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</si>
  <si>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</si>
  <si>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</si>
  <si>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</si>
  <si>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</si>
  <si>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</si>
  <si>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</si>
  <si>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</si>
  <si>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</si>
  <si>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</si>
  <si>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</si>
  <si>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</si>
  <si>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</si>
  <si>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</si>
  <si>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</si>
  <si>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</si>
  <si>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</si>
  <si>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</si>
  <si>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</si>
  <si>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</si>
  <si>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</si>
  <si>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</si>
  <si>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</si>
  <si>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</si>
  <si>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</si>
  <si>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</si>
  <si>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</si>
  <si>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</si>
  <si>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</si>
  <si>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</si>
  <si>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</si>
  <si>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</si>
  <si>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</si>
  <si>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</si>
  <si>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</si>
  <si>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</si>
  <si>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</si>
  <si>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</si>
  <si>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</si>
  <si>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</si>
  <si>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</si>
  <si>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</si>
  <si>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</si>
  <si>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</si>
  <si>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</si>
  <si>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</si>
  <si>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</si>
  <si>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</si>
  <si>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</si>
  <si>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</si>
  <si>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</si>
  <si>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</si>
  <si>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</si>
  <si>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</si>
  <si>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</si>
  <si>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</si>
  <si>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</si>
  <si>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</si>
  <si>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</si>
  <si>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</si>
  <si>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</si>
  <si>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</si>
  <si>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</si>
  <si>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</si>
  <si>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</si>
  <si>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</si>
  <si>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</si>
  <si>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</si>
  <si>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</si>
  <si>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</si>
  <si>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</si>
  <si>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</si>
  <si>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</si>
  <si>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</si>
  <si>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</si>
  <si>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</si>
  <si>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</si>
  <si>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</si>
  <si>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</si>
  <si>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</si>
  <si>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</si>
  <si>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</si>
  <si>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</si>
  <si>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</si>
  <si>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</si>
  <si>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</si>
  <si>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</si>
  <si>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</si>
  <si>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</si>
  <si>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</si>
  <si>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</si>
  <si>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</si>
  <si>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</si>
  <si>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</si>
  <si>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</si>
  <si>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</si>
  <si>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</si>
  <si>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</si>
  <si>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</si>
  <si>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</si>
  <si>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</si>
  <si>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</si>
  <si>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</si>
  <si>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</si>
  <si>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</si>
  <si>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</si>
  <si>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</si>
  <si>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</si>
  <si>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</si>
  <si>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</si>
  <si>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</si>
  <si>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</si>
  <si>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</si>
  <si>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</si>
  <si>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</si>
  <si>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</si>
  <si>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</si>
  <si>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</si>
  <si>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</si>
  <si>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</si>
  <si>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</si>
  <si>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</si>
  <si>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</si>
  <si>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</si>
  <si>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</si>
  <si>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</si>
  <si>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</si>
  <si>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</si>
  <si>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</si>
  <si>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</si>
  <si>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</si>
  <si>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</si>
  <si>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</si>
  <si>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</si>
  <si>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</si>
  <si>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</si>
  <si>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</si>
  <si>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</si>
  <si>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</si>
  <si>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</si>
  <si>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</si>
  <si>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</si>
  <si>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</si>
  <si>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</si>
  <si>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</si>
  <si>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</si>
  <si>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</si>
  <si>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</si>
  <si>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</si>
  <si>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</si>
  <si>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</si>
  <si>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</si>
  <si>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</si>
  <si>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</si>
  <si>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</si>
  <si>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</si>
  <si>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</si>
  <si>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</si>
  <si>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</si>
  <si>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</si>
  <si>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</si>
  <si>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</si>
  <si>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</si>
  <si>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</si>
  <si>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</si>
  <si>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</si>
  <si>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</si>
  <si>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</si>
  <si>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</si>
  <si>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</si>
  <si>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</si>
  <si>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</si>
  <si>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</si>
  <si>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</si>
  <si>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</si>
  <si>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</si>
  <si>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</si>
  <si>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</si>
  <si>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</si>
  <si>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</si>
  <si>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</si>
  <si>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</si>
  <si>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</si>
  <si>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</si>
  <si>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</si>
  <si>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</si>
  <si>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</si>
  <si>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</si>
  <si>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</si>
  <si>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</si>
  <si>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</si>
  <si>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</si>
  <si>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</si>
  <si>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</si>
  <si>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</si>
  <si>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</si>
  <si>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</si>
  <si>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</si>
  <si>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</si>
  <si>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</si>
  <si>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</si>
  <si>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</si>
  <si>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</si>
  <si>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</si>
  <si>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</si>
  <si>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</si>
  <si>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</si>
  <si>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</si>
  <si>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</si>
  <si>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</si>
  <si>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</si>
  <si>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</si>
  <si>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</si>
  <si>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</si>
  <si>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</si>
  <si>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</si>
  <si>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</si>
  <si>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</si>
  <si>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</si>
  <si>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</si>
  <si>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</si>
  <si>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</si>
  <si>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</si>
  <si>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</si>
  <si>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</si>
  <si>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</si>
  <si>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</si>
  <si>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</si>
  <si>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</si>
  <si>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</si>
  <si>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</si>
  <si>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</si>
  <si>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</si>
  <si>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</si>
  <si>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</si>
  <si>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</si>
  <si>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</si>
  <si>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</si>
  <si>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</si>
  <si>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</si>
  <si>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</si>
  <si>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</si>
  <si>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</si>
  <si>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</si>
  <si>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</si>
  <si>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</si>
  <si>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</si>
  <si>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</si>
  <si>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</si>
  <si>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</si>
  <si>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</si>
  <si>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</si>
  <si>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</si>
  <si>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</si>
  <si>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</si>
  <si>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</si>
  <si>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</si>
  <si>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</si>
  <si>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</si>
  <si>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</si>
  <si>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</si>
  <si>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</si>
  <si>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</si>
  <si>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</si>
  <si>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</si>
  <si>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</si>
  <si>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</si>
  <si>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</si>
  <si>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</si>
  <si>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</si>
  <si>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</si>
  <si>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</si>
  <si>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</si>
  <si>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</si>
  <si>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</si>
  <si>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</si>
  <si>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</si>
  <si>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</si>
  <si>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</si>
  <si>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</si>
  <si>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</si>
  <si>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</si>
  <si>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</si>
  <si>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</si>
  <si>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</si>
  <si>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</si>
  <si>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</si>
  <si>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</si>
  <si>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</si>
  <si>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</si>
  <si>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</si>
  <si>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</si>
  <si>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</si>
  <si>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</si>
  <si>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</si>
  <si>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</si>
  <si>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</si>
  <si>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</si>
  <si>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</si>
  <si>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</si>
  <si>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</si>
  <si>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</si>
  <si>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</si>
  <si>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</si>
  <si>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</si>
  <si>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</si>
  <si>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</si>
  <si>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</si>
  <si>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</si>
  <si>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</si>
  <si>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</si>
  <si>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</si>
  <si>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</si>
  <si>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</si>
  <si>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</si>
  <si>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</si>
  <si>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</si>
  <si>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</si>
  <si>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</si>
  <si>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</si>
  <si>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</si>
  <si>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</si>
  <si>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</si>
  <si>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</si>
  <si>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</si>
  <si>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</si>
  <si>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</si>
  <si>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</si>
  <si>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</si>
  <si>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</si>
  <si>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</si>
  <si>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</si>
  <si>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</si>
  <si>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</si>
  <si>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</si>
  <si>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</si>
  <si>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</si>
  <si>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</si>
  <si>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</si>
  <si>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</si>
  <si>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</si>
  <si>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</si>
  <si>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</si>
  <si>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</si>
  <si>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</si>
  <si>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</si>
  <si>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</si>
  <si>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</si>
  <si>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</si>
  <si>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</si>
  <si>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</si>
  <si>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</si>
  <si>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</si>
  <si>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</si>
  <si>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</si>
  <si>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</si>
  <si>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</si>
  <si>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</si>
  <si>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</si>
  <si>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</si>
  <si>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</si>
  <si>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</si>
  <si>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</si>
  <si>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</si>
  <si>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</si>
  <si>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</si>
  <si>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</si>
  <si>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</si>
  <si>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</si>
  <si>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</si>
  <si>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</si>
  <si>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</si>
  <si>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</si>
  <si>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</si>
  <si>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</si>
  <si>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</si>
  <si>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</si>
  <si>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</si>
  <si>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</si>
  <si>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</si>
  <si>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</si>
  <si>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</si>
  <si>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</si>
  <si>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</si>
  <si>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</si>
  <si>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</si>
  <si>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</si>
  <si>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</si>
  <si>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</si>
  <si>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</si>
  <si>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</si>
  <si>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</si>
  <si>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</si>
  <si>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</si>
  <si>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</si>
  <si>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</si>
  <si>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</si>
  <si>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</si>
  <si>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</si>
  <si>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</si>
  <si>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</si>
  <si>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</si>
  <si>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</si>
  <si>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</si>
  <si>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</si>
  <si>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</si>
  <si>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</si>
  <si>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</si>
  <si>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</si>
  <si>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</si>
  <si>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</si>
  <si>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</si>
  <si>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</si>
  <si>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</si>
  <si>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</si>
  <si>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</si>
  <si>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</si>
  <si>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</si>
  <si>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</si>
  <si>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</si>
  <si>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</si>
  <si>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</si>
  <si>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</si>
  <si>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</si>
  <si>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</si>
  <si>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</si>
  <si>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</si>
  <si>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</si>
  <si>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</si>
  <si>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</si>
  <si>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</si>
  <si>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</si>
  <si>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</si>
  <si>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</si>
  <si>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</si>
  <si>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</si>
  <si>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</si>
  <si>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</si>
  <si>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</si>
  <si>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</si>
  <si>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</si>
  <si>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</si>
  <si>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</si>
  <si>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</si>
  <si>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</si>
  <si>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</si>
  <si>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</si>
  <si>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</si>
  <si>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</si>
  <si>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</si>
  <si>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</si>
  <si>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</si>
  <si>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</si>
  <si>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</si>
  <si>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</si>
  <si>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</si>
  <si>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</si>
  <si>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</si>
  <si>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</si>
  <si>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</si>
  <si>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</si>
  <si>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</si>
  <si>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</si>
  <si>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</si>
  <si>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</si>
  <si>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</si>
  <si>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</si>
  <si>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</si>
  <si>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</si>
  <si>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</si>
  <si>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</si>
  <si>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</si>
  <si>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</si>
  <si>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</si>
  <si>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</si>
  <si>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</si>
  <si>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</si>
  <si>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</si>
  <si>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</si>
  <si>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</si>
  <si>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</si>
  <si>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</si>
  <si>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</si>
  <si>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</si>
  <si>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</si>
  <si>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</si>
  <si>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</si>
  <si>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</si>
  <si>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</si>
  <si>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</si>
  <si>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</si>
  <si>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</si>
  <si>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</si>
  <si>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</si>
  <si>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</si>
  <si>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</si>
  <si>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</si>
  <si>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</si>
  <si>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</si>
  <si>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</si>
  <si>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</si>
  <si>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</si>
  <si>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</si>
  <si>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</si>
  <si>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</si>
  <si>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</si>
  <si>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</si>
  <si>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</si>
  <si>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</si>
  <si>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</si>
  <si>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</si>
  <si>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</si>
  <si>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</si>
  <si>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</si>
  <si>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</si>
  <si>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</si>
  <si>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</si>
  <si>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</si>
  <si>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</si>
  <si>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</si>
  <si>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</si>
  <si>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</si>
  <si>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</si>
  <si>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</si>
  <si>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</si>
  <si>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</si>
  <si>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</si>
  <si>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</si>
  <si>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</si>
  <si>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</si>
  <si>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</si>
  <si>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</si>
  <si>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</si>
  <si>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</si>
  <si>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</si>
  <si>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</si>
  <si>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</si>
  <si>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</si>
  <si>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</si>
  <si>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</si>
  <si>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</si>
  <si>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</si>
  <si>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</si>
  <si>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</si>
  <si>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</si>
  <si>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</si>
  <si>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</si>
  <si>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</si>
  <si>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</si>
  <si>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</si>
  <si>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</si>
  <si>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</si>
  <si>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</si>
  <si>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</si>
  <si>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</si>
  <si>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</si>
  <si>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</si>
  <si>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</si>
  <si>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</si>
  <si>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</si>
  <si>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</si>
  <si>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</si>
  <si>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</si>
  <si>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</si>
  <si>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</si>
  <si>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</si>
  <si>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</si>
  <si>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</si>
  <si>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</si>
  <si>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</si>
  <si>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</si>
  <si>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</si>
  <si>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</si>
  <si>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</si>
  <si>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</si>
  <si>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</si>
  <si>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</si>
  <si>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</si>
  <si>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</si>
  <si>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</si>
  <si>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</si>
  <si>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</si>
  <si>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</si>
  <si>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</si>
  <si>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</si>
  <si>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</si>
  <si>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</si>
  <si>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</si>
  <si>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</si>
  <si>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</si>
  <si>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</si>
  <si>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</si>
  <si>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</si>
  <si>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</si>
  <si>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</si>
  <si>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</si>
  <si>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</si>
  <si>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</si>
  <si>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</si>
  <si>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</si>
  <si>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</si>
  <si>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</si>
  <si>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</si>
  <si>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</si>
  <si>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</si>
  <si>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</si>
  <si>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</si>
  <si>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</si>
  <si>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</si>
  <si>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</si>
  <si>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</si>
  <si>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</si>
  <si>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</si>
  <si>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</si>
  <si>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</si>
  <si>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</si>
  <si>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</si>
  <si>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</si>
  <si>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</si>
  <si>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</si>
  <si>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</si>
  <si>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</si>
  <si>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</si>
  <si>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</si>
  <si>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</si>
  <si>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</si>
  <si>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</si>
  <si>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</si>
  <si>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</si>
  <si>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</si>
  <si>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</si>
  <si>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</si>
  <si>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</si>
  <si>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</si>
  <si>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</si>
  <si>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</si>
  <si>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</si>
  <si>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</si>
  <si>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</si>
  <si>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</si>
  <si>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</si>
  <si>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</si>
  <si>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</si>
  <si>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</si>
  <si>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</si>
  <si>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</si>
  <si>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</si>
  <si>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</si>
  <si>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</si>
  <si>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</si>
  <si>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</si>
  <si>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</si>
  <si>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</si>
  <si>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</si>
  <si>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</si>
  <si>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</si>
  <si>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</si>
  <si>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</si>
  <si>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</si>
  <si>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</si>
  <si>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</si>
  <si>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</si>
  <si>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</si>
  <si>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</si>
  <si>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</si>
  <si>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</si>
  <si>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</si>
  <si>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</si>
  <si>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</si>
  <si>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</si>
  <si>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</si>
  <si>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</si>
  <si>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</si>
  <si>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</si>
  <si>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</si>
  <si>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</si>
  <si>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</si>
  <si>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</si>
  <si>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</si>
  <si>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</si>
  <si>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</si>
  <si>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</si>
  <si>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</si>
  <si>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</si>
  <si>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</si>
  <si>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</si>
  <si>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</si>
  <si>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</si>
  <si>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</si>
  <si>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</si>
  <si>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</si>
  <si>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</si>
  <si>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</si>
  <si>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</si>
  <si>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</si>
  <si>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</si>
  <si>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</si>
  <si>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</si>
  <si>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</si>
  <si>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</si>
  <si>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</si>
  <si>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</si>
  <si>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</si>
  <si>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</si>
  <si>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</si>
  <si>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</si>
  <si>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</si>
  <si>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</si>
  <si>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</si>
  <si>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</si>
  <si>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</si>
  <si>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</si>
  <si>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</si>
  <si>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</si>
  <si>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</si>
  <si>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</si>
  <si>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</si>
  <si>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</si>
  <si>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</si>
  <si>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</si>
  <si>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</si>
  <si>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</si>
  <si>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</si>
  <si>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</si>
  <si>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</si>
  <si>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</si>
  <si>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</si>
  <si>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</si>
  <si>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</si>
  <si>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</si>
  <si>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</si>
  <si>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</si>
  <si>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</si>
  <si>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</si>
  <si>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</si>
  <si>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</si>
  <si>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</si>
  <si>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</si>
  <si>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</si>
  <si>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</si>
  <si>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</si>
  <si>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</si>
  <si>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</si>
  <si>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</si>
  <si>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</si>
  <si>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</si>
  <si>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</si>
  <si>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</si>
  <si>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</si>
  <si>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</si>
  <si>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</si>
  <si>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</si>
  <si>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</si>
  <si>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</si>
  <si>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</si>
  <si>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</si>
  <si>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</si>
  <si>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</si>
  <si>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</si>
  <si>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</si>
  <si>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</si>
  <si>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</si>
  <si>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</si>
  <si>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</si>
  <si>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</si>
  <si>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</si>
  <si>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</si>
  <si>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</si>
  <si>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</si>
  <si>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</si>
  <si>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</si>
  <si>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</si>
  <si>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</si>
  <si>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</si>
  <si>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</si>
  <si>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</si>
  <si>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</si>
  <si>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</si>
  <si>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</si>
  <si>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</si>
  <si>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</si>
  <si>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</si>
  <si>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</si>
  <si>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</si>
  <si>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</si>
  <si>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</si>
  <si>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</si>
  <si>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</si>
  <si>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</si>
  <si>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</si>
  <si>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</si>
  <si>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</si>
  <si>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</si>
  <si>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</si>
  <si>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</si>
  <si>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</si>
  <si>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</si>
  <si>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</si>
  <si>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</si>
  <si>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</si>
  <si>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</si>
  <si>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</si>
  <si>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</si>
  <si>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</si>
  <si>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</si>
  <si>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</si>
  <si>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</si>
  <si>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</si>
  <si>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</si>
  <si>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</si>
  <si>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</si>
  <si>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</si>
  <si>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</si>
  <si>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</si>
  <si>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</si>
  <si>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</si>
  <si>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</si>
  <si>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</si>
  <si>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</si>
  <si>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</si>
  <si>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</si>
  <si>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</si>
  <si>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</si>
  <si>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</si>
  <si>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</si>
  <si>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</si>
  <si>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</si>
  <si>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</si>
  <si>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</si>
  <si>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</si>
  <si>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</si>
  <si>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</si>
  <si>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</si>
  <si>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</si>
  <si>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</si>
  <si>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</si>
  <si>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</si>
  <si>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</si>
  <si>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</si>
  <si>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</si>
  <si>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</si>
  <si>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</si>
  <si>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</si>
  <si>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</si>
  <si>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</si>
  <si>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</si>
  <si>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</si>
  <si>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</si>
  <si>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</si>
  <si>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</si>
  <si>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</si>
  <si>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</si>
  <si>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</si>
  <si>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</si>
  <si>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</si>
  <si>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</si>
  <si>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</si>
  <si>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</si>
  <si>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</si>
  <si>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</si>
  <si>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</si>
  <si>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</si>
  <si>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</si>
  <si>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</si>
  <si>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</si>
  <si>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</si>
  <si>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</si>
  <si>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</si>
  <si>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</si>
  <si>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</si>
  <si>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</si>
  <si>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</si>
  <si>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</si>
  <si>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</si>
  <si>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</si>
  <si>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</si>
  <si>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</si>
  <si>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</si>
  <si>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</si>
  <si>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</si>
  <si>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</si>
  <si>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</si>
  <si>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</si>
  <si>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</si>
  <si>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</si>
  <si>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</si>
  <si>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</si>
  <si>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</si>
  <si>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</si>
  <si>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</si>
  <si>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</si>
  <si>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</si>
  <si>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</si>
  <si>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</si>
  <si>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</si>
  <si>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</si>
  <si>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</si>
  <si>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</si>
  <si>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</si>
  <si>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</si>
  <si>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</si>
  <si>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</si>
  <si>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</si>
  <si>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</si>
  <si>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</si>
  <si>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</si>
  <si>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</si>
  <si>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</si>
  <si>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</si>
  <si>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</si>
  <si>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</si>
  <si>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</si>
  <si>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</si>
  <si>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</si>
  <si>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</si>
  <si>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</si>
  <si>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</si>
  <si>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</si>
  <si>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</si>
  <si>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</si>
  <si>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</si>
  <si>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</si>
  <si>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</si>
  <si>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</si>
  <si>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</si>
  <si>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</si>
  <si>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</si>
  <si>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</si>
  <si>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</si>
  <si>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</si>
  <si>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</si>
  <si>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</si>
  <si>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</si>
  <si>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</si>
  <si>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</si>
  <si>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</si>
  <si>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</si>
  <si>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</si>
  <si>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</si>
  <si>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</si>
  <si>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</si>
  <si>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</si>
  <si>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</si>
  <si>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</si>
  <si>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</si>
  <si>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</si>
  <si>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</si>
  <si>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</si>
  <si>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</si>
  <si>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</si>
  <si>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</si>
  <si>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</si>
  <si>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</si>
  <si>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</si>
  <si>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</si>
  <si>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</si>
  <si>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</si>
  <si>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</si>
  <si>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</si>
  <si>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</si>
  <si>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</si>
  <si>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</si>
  <si>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</si>
  <si>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</si>
  <si>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</si>
  <si>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</si>
  <si>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</si>
  <si>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</si>
  <si>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</si>
  <si>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</si>
  <si>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</si>
  <si>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</si>
  <si>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</si>
  <si>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</si>
  <si>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</si>
  <si>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</si>
  <si>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</si>
  <si>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</si>
  <si>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</si>
  <si>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</si>
  <si>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</si>
  <si>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</si>
  <si>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</si>
  <si>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</si>
  <si>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</si>
  <si>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</si>
  <si>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</si>
  <si>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</si>
  <si>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</si>
  <si>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</si>
  <si>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</si>
  <si>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</si>
  <si>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</si>
  <si>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</si>
  <si>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</si>
  <si>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</si>
  <si>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</si>
  <si>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</si>
  <si>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</si>
  <si>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</si>
  <si>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</si>
  <si>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</si>
  <si>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</si>
  <si>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</si>
  <si>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</si>
  <si>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</si>
  <si>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</si>
  <si>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</si>
  <si>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</si>
  <si>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</si>
  <si>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</si>
  <si>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</si>
  <si>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</si>
  <si>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</si>
  <si>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</si>
  <si>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</si>
  <si>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</si>
  <si>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</si>
  <si>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</si>
  <si>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</si>
  <si>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</si>
  <si>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</si>
  <si>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</si>
  <si>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</si>
  <si>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</si>
  <si>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</si>
  <si>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</si>
  <si>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</si>
  <si>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</si>
  <si>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</si>
  <si>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</si>
  <si>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</si>
  <si>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</si>
  <si>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</si>
  <si>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</si>
  <si>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</si>
  <si>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</si>
  <si>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</si>
  <si>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</si>
  <si>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</si>
  <si>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</si>
  <si>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</si>
  <si>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</si>
  <si>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</si>
  <si>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</si>
  <si>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</si>
  <si>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</si>
  <si>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</si>
  <si>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</si>
  <si>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</si>
  <si>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</si>
  <si>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</si>
  <si>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</si>
  <si>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</si>
  <si>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</si>
  <si>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</si>
  <si>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</si>
  <si>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</si>
  <si>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</si>
  <si>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</si>
  <si>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</si>
  <si>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</si>
  <si>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</si>
  <si>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</si>
  <si>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</si>
  <si>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</si>
  <si>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</si>
  <si>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</si>
  <si>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</si>
  <si>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</si>
  <si>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</si>
  <si>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</si>
  <si>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</si>
  <si>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</si>
  <si>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</si>
  <si>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</si>
  <si>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</si>
  <si>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</si>
  <si>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</si>
  <si>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</si>
  <si>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</si>
  <si>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</si>
  <si>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</si>
  <si>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</si>
  <si>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</si>
  <si>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</si>
  <si>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</si>
  <si>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</si>
  <si>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</si>
  <si>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</si>
  <si>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</si>
  <si>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</si>
  <si>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</si>
  <si>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</si>
  <si>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</si>
  <si>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</si>
  <si>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</si>
  <si>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</si>
  <si>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</si>
  <si>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</si>
  <si>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</si>
  <si>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</si>
  <si>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</si>
  <si>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</si>
  <si>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</si>
  <si>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</si>
  <si>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</si>
  <si>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</si>
  <si>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</si>
  <si>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</si>
  <si>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</si>
  <si>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</si>
  <si>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</si>
  <si>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</si>
  <si>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</si>
  <si>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</si>
  <si>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</si>
  <si>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</si>
  <si>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</si>
  <si>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</si>
  <si>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</si>
  <si>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</si>
  <si>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</si>
  <si>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</si>
  <si>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</si>
  <si>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</si>
  <si>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</si>
  <si>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</si>
  <si>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</si>
  <si>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</si>
  <si>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</si>
  <si>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</si>
  <si>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</si>
  <si>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</si>
  <si>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</si>
  <si>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</si>
  <si>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</si>
  <si>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</si>
  <si>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</si>
  <si>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</si>
  <si>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</si>
  <si>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</si>
  <si>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</si>
  <si>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</si>
  <si>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</si>
  <si>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</si>
  <si>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</si>
  <si>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</si>
  <si>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</si>
  <si>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</si>
  <si>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</si>
  <si>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</si>
  <si>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</si>
  <si>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</si>
  <si>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</si>
  <si>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</si>
  <si>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</si>
  <si>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</si>
  <si>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</si>
  <si>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</si>
  <si>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</si>
  <si>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</si>
  <si>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</si>
  <si>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</si>
  <si>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</si>
  <si>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</si>
  <si>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</si>
  <si>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</si>
  <si>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</si>
  <si>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</si>
  <si>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</si>
  <si>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</si>
  <si>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</si>
  <si>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</si>
  <si>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</si>
  <si>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</si>
  <si>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</si>
  <si>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</si>
  <si>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</si>
  <si>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</si>
  <si>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</si>
  <si>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</si>
  <si>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</si>
  <si>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</si>
  <si>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</si>
  <si>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</si>
  <si>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</si>
  <si>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</si>
  <si>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</si>
  <si>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</si>
  <si>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</si>
  <si>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</si>
  <si>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</si>
  <si>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</si>
  <si>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</si>
  <si>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</si>
  <si>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</si>
  <si>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</si>
  <si>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</si>
  <si>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</si>
  <si>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</si>
  <si>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</si>
  <si>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</si>
  <si>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</si>
  <si>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</si>
  <si>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</si>
  <si>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</si>
  <si>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</si>
  <si>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</si>
  <si>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</si>
  <si>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</si>
  <si>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</si>
  <si>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</si>
  <si>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</si>
  <si>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</si>
  <si>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</si>
  <si>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</si>
  <si>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</si>
  <si>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</si>
  <si>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</si>
  <si>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</si>
  <si>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</si>
  <si>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</si>
  <si>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</si>
  <si>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</si>
  <si>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</si>
  <si>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</si>
  <si>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</si>
  <si>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</si>
  <si>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</si>
  <si>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</si>
  <si>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</si>
  <si>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</si>
  <si>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</si>
  <si>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</si>
  <si>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</si>
  <si>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</si>
  <si>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</si>
  <si>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</si>
  <si>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</si>
  <si>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</si>
  <si>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</si>
  <si>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</si>
  <si>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</si>
  <si>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</si>
  <si>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</si>
  <si>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</si>
  <si>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</si>
  <si>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</si>
  <si>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</si>
  <si>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</si>
  <si>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</si>
  <si>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</si>
  <si>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</si>
  <si>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</si>
  <si>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</si>
  <si>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</si>
  <si>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</si>
  <si>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</si>
  <si>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</si>
  <si>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</si>
  <si>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</si>
  <si>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</si>
  <si>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</si>
  <si>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</si>
  <si>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</si>
  <si>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</si>
  <si>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</si>
  <si>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</si>
  <si>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</si>
  <si>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</si>
  <si>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</si>
  <si>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</si>
  <si>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</si>
  <si>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</si>
  <si>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</si>
  <si>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</si>
  <si>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</si>
  <si>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</si>
  <si>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</si>
  <si>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</si>
  <si>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</si>
  <si>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</si>
  <si>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</si>
  <si>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</si>
  <si>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</si>
  <si>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</si>
  <si>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</si>
  <si>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</si>
  <si>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</si>
  <si>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</si>
  <si>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</si>
  <si>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</si>
  <si>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</si>
  <si>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</si>
  <si>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</si>
  <si>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</si>
  <si>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</si>
  <si>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</si>
  <si>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</si>
  <si>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</si>
  <si>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</si>
  <si>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</si>
  <si>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</si>
  <si>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</si>
  <si>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</si>
  <si>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</si>
  <si>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</si>
  <si>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</si>
  <si>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</si>
  <si>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</si>
  <si>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</si>
  <si>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</si>
  <si>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</si>
  <si>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</si>
  <si>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</si>
  <si>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</si>
  <si>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</si>
  <si>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</si>
  <si>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</si>
  <si>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</si>
  <si>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</si>
  <si>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</si>
  <si>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</si>
  <si>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</si>
  <si>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</si>
  <si>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</si>
  <si>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</si>
  <si>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</si>
  <si>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</si>
  <si>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</si>
  <si>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</si>
  <si>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</si>
  <si>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</si>
  <si>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</si>
  <si>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</si>
  <si>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</si>
  <si>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</si>
  <si>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</si>
  <si>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</si>
  <si>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</si>
  <si>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</si>
  <si>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</si>
  <si>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</si>
  <si>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</si>
  <si>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</si>
  <si>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</si>
  <si>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</si>
  <si>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</si>
  <si>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</si>
  <si>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</si>
  <si>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</si>
  <si>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</si>
  <si>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</si>
  <si>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</si>
  <si>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</si>
  <si>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</si>
  <si>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</si>
  <si>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</si>
  <si>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</si>
  <si>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</si>
  <si>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</si>
  <si>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</si>
  <si>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</si>
  <si>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</si>
  <si>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</si>
  <si>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</si>
  <si>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</si>
  <si>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</si>
  <si>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</si>
  <si>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</si>
  <si>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</si>
  <si>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</si>
  <si>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</si>
  <si>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</si>
  <si>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</si>
  <si>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</si>
  <si>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</si>
  <si>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</si>
  <si>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</si>
  <si>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</si>
  <si>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</si>
  <si>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</si>
  <si>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</si>
  <si>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</si>
  <si>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</si>
  <si>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</si>
  <si>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</si>
  <si>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</si>
  <si>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</si>
  <si>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</si>
  <si>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</si>
  <si>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</si>
  <si>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</si>
  <si>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</si>
  <si>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</si>
  <si>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</si>
  <si>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</si>
  <si>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</si>
  <si>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</si>
  <si>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</si>
  <si>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</si>
  <si>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</si>
  <si>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</si>
  <si>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</si>
  <si>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</si>
  <si>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</si>
  <si>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</si>
  <si>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</si>
  <si>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</si>
  <si>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</si>
  <si>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</si>
  <si>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</si>
  <si>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</si>
  <si>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</si>
  <si>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</si>
  <si>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</si>
  <si>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</si>
  <si>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</si>
  <si>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</si>
  <si>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</si>
  <si>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</si>
  <si>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</si>
  <si>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</si>
  <si>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</si>
  <si>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</si>
  <si>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</si>
  <si>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</si>
  <si>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</si>
  <si>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</si>
  <si>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</si>
  <si>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</si>
  <si>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</si>
  <si>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</si>
  <si>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</si>
  <si>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</si>
  <si>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</si>
  <si>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</si>
  <si>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</si>
  <si>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</si>
  <si>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</si>
  <si>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</si>
  <si>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</si>
  <si>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</si>
  <si>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</si>
  <si>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</si>
  <si>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</si>
  <si>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</si>
  <si>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</si>
  <si>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</si>
  <si>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</si>
  <si>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</si>
  <si>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</si>
  <si>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</si>
  <si>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</si>
  <si>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</si>
  <si>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</si>
  <si>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</si>
  <si>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</si>
  <si>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</si>
  <si>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</si>
  <si>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</si>
  <si>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</si>
  <si>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</si>
  <si>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</si>
  <si>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</si>
  <si>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</si>
  <si>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</si>
  <si>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</si>
  <si>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</si>
  <si>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</si>
  <si>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</si>
  <si>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</si>
  <si>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</si>
  <si>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</si>
  <si>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</si>
  <si>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</si>
  <si>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</si>
  <si>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</si>
  <si>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</si>
  <si>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</si>
  <si>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</si>
  <si>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</si>
  <si>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</si>
  <si>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</si>
  <si>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</si>
  <si>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</si>
  <si>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</si>
  <si>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</si>
  <si>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</si>
  <si>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</si>
  <si>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</si>
  <si>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</si>
  <si>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</si>
  <si>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</si>
  <si>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</si>
  <si>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</si>
  <si>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</si>
  <si>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</si>
  <si>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</si>
  <si>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</si>
  <si>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</si>
  <si>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</si>
  <si>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</si>
  <si>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</si>
  <si>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</si>
  <si>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</si>
  <si>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</si>
  <si>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</si>
  <si>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</si>
  <si>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</si>
  <si>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</si>
  <si>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</si>
  <si>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</si>
  <si>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</si>
  <si>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</si>
  <si>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</si>
  <si>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</si>
  <si>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</si>
  <si>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</si>
  <si>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</si>
  <si>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</si>
  <si>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</si>
  <si>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</si>
  <si>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</si>
  <si>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</si>
  <si>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</si>
  <si>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</si>
  <si>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</si>
  <si>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</si>
  <si>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</si>
  <si>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</si>
  <si>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</si>
  <si>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</si>
  <si>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</si>
  <si>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</si>
  <si>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</si>
  <si>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</si>
  <si>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</si>
  <si>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</si>
  <si>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</si>
  <si>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</si>
  <si>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</si>
  <si>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</si>
  <si>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</si>
  <si>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</si>
  <si>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</si>
  <si>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</si>
  <si>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</si>
  <si>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</si>
  <si>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</si>
  <si>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</si>
  <si>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</si>
  <si>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</si>
  <si>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</si>
  <si>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</si>
  <si>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</si>
  <si>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</si>
  <si>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</si>
  <si>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</si>
  <si>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</si>
  <si>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</si>
  <si>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</si>
  <si>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</si>
  <si>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</si>
  <si>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</si>
  <si>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</si>
  <si>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</si>
  <si>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</si>
  <si>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</si>
  <si>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</si>
  <si>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</si>
  <si>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</si>
  <si>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</si>
  <si>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</si>
  <si>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</si>
  <si>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</si>
  <si>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</si>
  <si>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</si>
  <si>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</si>
  <si>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</si>
  <si>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</si>
  <si>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</si>
  <si>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</si>
  <si>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</si>
  <si>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</si>
  <si>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</si>
  <si>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</si>
  <si>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</si>
  <si>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</si>
  <si>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</si>
  <si>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</si>
  <si>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</si>
  <si>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</si>
  <si>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</si>
  <si>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</si>
  <si>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</si>
  <si>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</si>
  <si>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</si>
  <si>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</si>
  <si>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</si>
  <si>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</si>
  <si>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</si>
  <si>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</si>
  <si>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</si>
  <si>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</si>
  <si>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</si>
  <si>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</si>
  <si>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</si>
  <si>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</si>
  <si>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</si>
  <si>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</si>
  <si>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</si>
  <si>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</si>
  <si>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</si>
  <si>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</si>
  <si>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</si>
  <si>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</si>
  <si>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</si>
  <si>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</si>
  <si>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</si>
  <si>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</si>
  <si>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</si>
  <si>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</si>
  <si>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</si>
  <si>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</si>
  <si>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</si>
  <si>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</si>
  <si>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</si>
  <si>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</si>
  <si>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</si>
  <si>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</si>
  <si>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</si>
  <si>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</si>
  <si>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</si>
  <si>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</si>
  <si>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</si>
  <si>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</si>
  <si>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</si>
  <si>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</si>
  <si>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</si>
  <si>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</si>
  <si>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</si>
  <si>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</si>
  <si>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</si>
  <si>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</si>
  <si>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</si>
  <si>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</si>
  <si>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</si>
  <si>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</si>
  <si>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</si>
  <si>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</si>
  <si>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</si>
  <si>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</si>
  <si>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</si>
  <si>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</si>
  <si>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</si>
  <si>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</si>
  <si>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</si>
  <si>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</si>
  <si>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</si>
  <si>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</si>
  <si>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</si>
  <si>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</si>
  <si>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</si>
  <si>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</si>
  <si>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</si>
  <si>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</si>
  <si>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</si>
  <si>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</si>
  <si>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</si>
  <si>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</si>
  <si>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</si>
  <si>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</si>
  <si>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</si>
  <si>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</si>
  <si>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</si>
  <si>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</si>
  <si>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</si>
  <si>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</si>
  <si>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</si>
  <si>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</si>
  <si>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</si>
  <si>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</si>
  <si>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</si>
  <si>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</si>
  <si>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</si>
  <si>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</si>
  <si>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</si>
  <si>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</si>
  <si>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</si>
  <si>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</si>
  <si>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</si>
  <si>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</si>
  <si>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</si>
  <si>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</si>
  <si>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</si>
  <si>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</si>
  <si>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</si>
  <si>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</si>
  <si>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</si>
  <si>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</si>
  <si>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</si>
  <si>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</si>
  <si>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</si>
  <si>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</si>
  <si>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</si>
  <si>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</si>
  <si>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</si>
  <si>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</si>
  <si>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</si>
  <si>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</si>
  <si>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</si>
  <si>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</si>
  <si>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</si>
  <si>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</si>
  <si>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</si>
  <si>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</si>
  <si>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</si>
  <si>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</si>
  <si>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</si>
  <si>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</si>
  <si>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</si>
  <si>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</si>
  <si>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</si>
  <si>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</si>
  <si>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</si>
  <si>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</si>
  <si>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</si>
  <si>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</si>
  <si>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</si>
  <si>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</si>
  <si>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</si>
  <si>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</si>
  <si>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</si>
  <si>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</si>
  <si>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</si>
  <si>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</si>
  <si>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</si>
  <si>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</si>
  <si>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</si>
  <si>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</si>
  <si>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</si>
  <si>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</si>
  <si>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</si>
  <si>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</si>
  <si>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</si>
  <si>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</si>
  <si>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</si>
  <si>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</si>
  <si>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</si>
  <si>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</si>
  <si>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</si>
  <si>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</si>
  <si>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</si>
  <si>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</si>
  <si>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</si>
  <si>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</si>
  <si>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</si>
  <si>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</si>
  <si>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</si>
  <si>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</si>
  <si>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</si>
  <si>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</si>
  <si>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</si>
  <si>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</si>
  <si>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</si>
  <si>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</si>
  <si>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</si>
  <si>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</si>
  <si>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</si>
  <si>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</si>
  <si>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</si>
  <si>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</si>
  <si>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</si>
  <si>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</si>
  <si>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</si>
  <si>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</si>
  <si>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</si>
  <si>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</si>
  <si>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</si>
  <si>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</si>
  <si>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</si>
  <si>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</si>
  <si>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</si>
  <si>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</si>
  <si>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</si>
  <si>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</si>
  <si>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</si>
  <si>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</si>
  <si>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</si>
  <si>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</si>
  <si>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</si>
  <si>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</si>
  <si>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</si>
  <si>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</si>
  <si>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</si>
  <si>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</si>
  <si>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</si>
  <si>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</si>
  <si>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</si>
  <si>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</si>
  <si>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</si>
  <si>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</si>
  <si>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</si>
  <si>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</si>
  <si>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</si>
  <si>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</si>
  <si>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</si>
  <si>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</si>
  <si>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</si>
  <si>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</si>
  <si>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</si>
  <si>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</si>
  <si>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</si>
  <si>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</si>
  <si>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</si>
  <si>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</si>
  <si>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</si>
  <si>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</si>
  <si>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</si>
  <si>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</si>
  <si>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</si>
  <si>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</si>
  <si>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</si>
  <si>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</si>
  <si>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</si>
  <si>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</si>
  <si>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</si>
  <si>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</si>
  <si>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</si>
  <si>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</si>
  <si>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</si>
  <si>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</si>
  <si>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</si>
  <si>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</si>
  <si>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</si>
  <si>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</si>
  <si>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</si>
  <si>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</si>
  <si>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</si>
  <si>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</si>
  <si>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</si>
  <si>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</si>
  <si>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</si>
  <si>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</si>
  <si>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</si>
  <si>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</si>
  <si>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</si>
  <si>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</si>
  <si>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</si>
  <si>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</si>
  <si>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</si>
  <si>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</si>
  <si>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</si>
  <si>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</si>
  <si>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</si>
  <si>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</si>
  <si>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</si>
  <si>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</si>
  <si>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</si>
  <si>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</si>
  <si>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</si>
  <si>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</si>
  <si>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</si>
  <si>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</si>
  <si>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</si>
  <si>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</si>
  <si>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</si>
  <si>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</si>
  <si>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</si>
  <si>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</si>
  <si>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</si>
  <si>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</si>
  <si>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</si>
  <si>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</si>
  <si>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</si>
  <si>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</si>
  <si>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</si>
  <si>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</si>
  <si>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</si>
  <si>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</si>
  <si>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</si>
  <si>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</si>
  <si>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</si>
  <si>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</si>
  <si>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</si>
  <si>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</si>
  <si>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</si>
  <si>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</si>
  <si>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</si>
  <si>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</si>
  <si>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</si>
  <si>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</si>
  <si>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</si>
  <si>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</si>
  <si>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</si>
  <si>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</si>
  <si>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</si>
  <si>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</si>
  <si>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</si>
  <si>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</si>
  <si>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</si>
  <si>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</si>
  <si>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</si>
  <si>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</si>
  <si>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</si>
  <si>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</si>
  <si>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</si>
  <si>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</si>
  <si>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</si>
  <si>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</si>
  <si>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</si>
  <si>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</si>
  <si>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</si>
  <si>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</si>
  <si>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</si>
  <si>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</si>
  <si>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</si>
  <si>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</si>
  <si>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</si>
  <si>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</si>
  <si>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</si>
  <si>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</si>
  <si>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</si>
  <si>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</si>
  <si>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</si>
  <si>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</si>
  <si>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</si>
  <si>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</si>
  <si>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</si>
  <si>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</si>
  <si>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</si>
  <si>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</si>
  <si>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</si>
  <si>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</si>
  <si>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</si>
  <si>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</si>
  <si>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</si>
  <si>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</si>
  <si>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</si>
  <si>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</si>
  <si>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</si>
  <si>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</si>
  <si>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</si>
  <si>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</si>
  <si>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</si>
  <si>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</si>
  <si>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</si>
  <si>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</si>
  <si>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</si>
  <si>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</si>
  <si>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</si>
  <si>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</si>
  <si>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</si>
  <si>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</si>
  <si>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</si>
  <si>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</si>
  <si>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</si>
  <si>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</si>
  <si>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</si>
  <si>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</si>
  <si>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</si>
  <si>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</si>
  <si>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</si>
  <si>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</si>
  <si>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</si>
  <si>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</si>
  <si>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</si>
  <si>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</si>
  <si>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</si>
  <si>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</si>
  <si>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</si>
  <si>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</si>
  <si>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</si>
  <si>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</si>
  <si>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</si>
  <si>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</si>
  <si>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</si>
  <si>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</si>
  <si>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</si>
  <si>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</si>
  <si>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</si>
  <si>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</si>
  <si>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</si>
  <si>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</si>
  <si>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</si>
  <si>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</si>
  <si>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</si>
  <si>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</si>
  <si>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</si>
  <si>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</si>
  <si>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</si>
  <si>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</si>
  <si>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</si>
  <si>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</si>
  <si>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</si>
  <si>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</si>
  <si>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</si>
  <si>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</si>
  <si>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</si>
  <si>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</si>
  <si>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</si>
  <si>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</si>
  <si>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</si>
  <si>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</si>
  <si>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</si>
  <si>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</si>
  <si>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</si>
  <si>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</si>
  <si>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</si>
  <si>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</si>
  <si>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</si>
  <si>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</si>
  <si>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</si>
  <si>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</si>
  <si>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</si>
  <si>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</si>
  <si>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</si>
  <si>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</si>
  <si>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</si>
  <si>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</si>
  <si>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</si>
  <si>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</si>
  <si>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</si>
  <si>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</si>
  <si>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</si>
  <si>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</si>
  <si>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</si>
  <si>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</si>
  <si>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</si>
  <si>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</si>
  <si>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</si>
  <si>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</si>
  <si>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</si>
  <si>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</si>
  <si>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</si>
  <si>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</si>
  <si>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</si>
  <si>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</si>
  <si>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</si>
  <si>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</si>
  <si>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</si>
  <si>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</si>
  <si>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</si>
  <si>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</si>
  <si>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</si>
  <si>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</si>
  <si>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</si>
  <si>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</si>
  <si>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</si>
  <si>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</si>
  <si>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</si>
  <si>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</si>
  <si>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</si>
  <si>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</si>
  <si>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</si>
  <si>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</si>
  <si>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</si>
  <si>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</si>
  <si>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</si>
  <si>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</si>
  <si>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</si>
  <si>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</si>
  <si>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</si>
  <si>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</si>
  <si>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</si>
  <si>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</si>
  <si>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</si>
  <si>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</si>
  <si>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</si>
  <si>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</si>
  <si>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</si>
  <si>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</si>
  <si>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</si>
  <si>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</si>
  <si>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</si>
  <si>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</si>
  <si>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</si>
  <si>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</si>
  <si>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</si>
  <si>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</si>
  <si>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</si>
  <si>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</si>
  <si>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</si>
  <si>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</si>
  <si>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</si>
  <si>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</si>
  <si>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</si>
  <si>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</si>
  <si>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</si>
  <si>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</si>
  <si>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</si>
  <si>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</si>
  <si>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</si>
  <si>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</si>
  <si>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</si>
  <si>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</si>
  <si>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</si>
  <si>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</si>
  <si>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</si>
  <si>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</si>
  <si>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</si>
  <si>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</si>
  <si>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</si>
  <si>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</si>
  <si>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</si>
  <si>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</si>
  <si>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</si>
  <si>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</si>
  <si>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</si>
  <si>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</si>
  <si>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</si>
  <si>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</si>
  <si>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</si>
  <si>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</si>
  <si>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</si>
  <si>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</si>
  <si>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</si>
  <si>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</si>
  <si>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</si>
  <si>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</si>
  <si>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</si>
  <si>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</si>
  <si>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</si>
  <si>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</si>
  <si>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</si>
  <si>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</si>
  <si>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</si>
  <si>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</si>
  <si>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</si>
  <si>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</si>
  <si>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</si>
  <si>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</si>
  <si>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</si>
  <si>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</si>
  <si>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</si>
  <si>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</si>
  <si>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</si>
  <si>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</si>
  <si>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</si>
  <si>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</si>
  <si>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</si>
  <si>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</si>
  <si>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</si>
  <si>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</si>
  <si>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</si>
  <si>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</si>
  <si>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</si>
  <si>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</si>
  <si>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</si>
  <si>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</si>
  <si>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</si>
  <si>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</si>
  <si>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</si>
  <si>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</si>
  <si>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</si>
  <si>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</si>
  <si>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</si>
  <si>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</si>
  <si>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</si>
  <si>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</si>
  <si>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</si>
  <si>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</si>
  <si>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</si>
  <si>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</si>
  <si>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</si>
  <si>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</si>
  <si>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</si>
  <si>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</si>
  <si>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</si>
  <si>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</si>
  <si>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</si>
  <si>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</si>
  <si>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</si>
  <si>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</si>
  <si>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</si>
  <si>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</si>
  <si>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</si>
  <si>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</si>
  <si>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</si>
  <si>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</si>
  <si>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</si>
  <si>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</si>
  <si>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</si>
  <si>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</si>
  <si>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</si>
  <si>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</si>
  <si>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</si>
  <si>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</si>
  <si>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</si>
  <si>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</si>
  <si>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</si>
  <si>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</si>
  <si>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</si>
  <si>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</si>
  <si>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</si>
  <si>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</si>
  <si>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</si>
  <si>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</si>
  <si>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</si>
  <si>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</si>
  <si>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</si>
  <si>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</si>
  <si>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</si>
  <si>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</si>
  <si>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</si>
  <si>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</si>
  <si>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</si>
  <si>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</si>
  <si>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</si>
  <si>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</si>
  <si>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</si>
  <si>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</si>
  <si>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</si>
  <si>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</si>
  <si>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</si>
  <si>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</si>
  <si>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</si>
  <si>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</si>
  <si>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</si>
  <si>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</si>
  <si>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</si>
  <si>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</si>
  <si>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</si>
  <si>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</si>
  <si>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</si>
  <si>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</si>
  <si>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</si>
  <si>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</si>
  <si>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</si>
  <si>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</si>
  <si>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</si>
  <si>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</si>
  <si>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</si>
  <si>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</si>
  <si>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</si>
  <si>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</si>
  <si>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</si>
  <si>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</si>
  <si>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</si>
  <si>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</si>
  <si>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</si>
  <si>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</si>
  <si>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</si>
  <si>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</si>
  <si>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</si>
  <si>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</si>
  <si>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</si>
  <si>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</si>
  <si>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</si>
  <si>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</si>
  <si>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</si>
  <si>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</si>
  <si>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</si>
  <si>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</si>
  <si>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</si>
  <si>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</si>
  <si>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</si>
  <si>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</si>
  <si>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</si>
  <si>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</si>
  <si>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</si>
  <si>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</si>
  <si>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</si>
  <si>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</si>
  <si>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</si>
  <si>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</si>
  <si>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</si>
  <si>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</si>
  <si>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</si>
  <si>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</si>
  <si>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</si>
  <si>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</si>
  <si>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</si>
  <si>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</si>
  <si>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</si>
  <si>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</si>
  <si>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</si>
  <si>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</si>
  <si>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</si>
  <si>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</si>
  <si>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</si>
  <si>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</si>
  <si>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</si>
  <si>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</si>
  <si>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</si>
  <si>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</si>
  <si>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</si>
  <si>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</si>
  <si>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</si>
  <si>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</si>
  <si>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</si>
  <si>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</si>
  <si>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</si>
  <si>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</si>
  <si>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</si>
  <si>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</si>
  <si>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</si>
  <si>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</si>
  <si>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</si>
  <si>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</si>
  <si>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</si>
  <si>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</si>
  <si>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</si>
  <si>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</si>
  <si>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</si>
  <si>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</si>
  <si>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</si>
  <si>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</si>
  <si>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</si>
  <si>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</si>
  <si>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</si>
  <si>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</si>
  <si>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</si>
  <si>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</si>
  <si>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</si>
  <si>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</si>
  <si>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</si>
  <si>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</si>
  <si>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</si>
  <si>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</si>
  <si>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</si>
  <si>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</si>
  <si>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</si>
  <si>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</si>
  <si>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</si>
  <si>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</si>
  <si>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</si>
  <si>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</si>
  <si>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</si>
  <si>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</si>
  <si>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</si>
  <si>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</si>
  <si>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</si>
  <si>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</si>
  <si>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</si>
  <si>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</si>
  <si>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</si>
  <si>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</si>
  <si>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</si>
  <si>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</si>
  <si>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</si>
  <si>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</si>
  <si>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</si>
  <si>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</si>
  <si>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</si>
  <si>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</si>
  <si>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</si>
  <si>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</si>
  <si>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</si>
  <si>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</si>
  <si>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</si>
  <si>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</si>
  <si>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</si>
  <si>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</si>
  <si>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</si>
  <si>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</si>
  <si>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</si>
  <si>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</si>
  <si>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</si>
  <si>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</si>
  <si>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</si>
  <si>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</si>
  <si>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</si>
  <si>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</si>
  <si>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</si>
  <si>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</si>
  <si>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</si>
  <si>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</si>
  <si>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</si>
  <si>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</si>
  <si>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</si>
  <si>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</si>
  <si>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</si>
  <si>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</si>
  <si>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</si>
  <si>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</si>
  <si>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</si>
  <si>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</si>
  <si>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</si>
  <si>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</si>
  <si>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</si>
  <si>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</si>
  <si>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</si>
  <si>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</si>
  <si>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</si>
  <si>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</si>
  <si>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</si>
  <si>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</si>
  <si>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</si>
  <si>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</si>
  <si>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</si>
  <si>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</si>
  <si>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</si>
  <si>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</si>
  <si>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</si>
  <si>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</si>
  <si>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</si>
  <si>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</si>
  <si>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</si>
  <si>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</si>
  <si>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</si>
  <si>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</si>
  <si>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</si>
  <si>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</si>
  <si>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</si>
  <si>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</si>
  <si>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</si>
  <si>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</si>
  <si>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</si>
  <si>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</si>
  <si>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</si>
  <si>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</si>
  <si>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</si>
  <si>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</si>
  <si>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</si>
  <si>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</si>
  <si>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</si>
  <si>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</si>
  <si>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</si>
  <si>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</si>
  <si>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</si>
  <si>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</si>
  <si>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</si>
  <si>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</si>
  <si>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</si>
  <si>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</si>
  <si>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</si>
  <si>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</si>
  <si>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</si>
  <si>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</si>
  <si>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</si>
  <si>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</si>
  <si>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</si>
  <si>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</si>
  <si>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</si>
  <si>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</si>
  <si>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</si>
  <si>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</si>
  <si>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</si>
  <si>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</si>
  <si>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</si>
  <si>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</si>
  <si>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</si>
  <si>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</si>
  <si>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</si>
  <si>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</si>
  <si>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</si>
  <si>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</si>
  <si>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</si>
  <si>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</si>
  <si>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</si>
  <si>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</si>
  <si>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</si>
  <si>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</si>
  <si>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</si>
  <si>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</si>
  <si>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</si>
  <si>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</si>
  <si>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</si>
  <si>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</si>
  <si>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</si>
  <si>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</si>
  <si>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</si>
  <si>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</si>
  <si>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</si>
  <si>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</si>
  <si>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</si>
  <si>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</si>
  <si>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</si>
  <si>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</si>
  <si>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</si>
  <si>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</si>
  <si>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</si>
  <si>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</si>
  <si>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</si>
  <si>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</si>
  <si>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</si>
  <si>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</si>
  <si>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</si>
  <si>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</si>
  <si>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</si>
  <si>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</si>
  <si>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</si>
  <si>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</si>
  <si>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</si>
  <si>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</si>
  <si>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</si>
  <si>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</si>
  <si>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</si>
  <si>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</si>
  <si>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</si>
  <si>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</si>
  <si>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</si>
  <si>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</si>
  <si>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</si>
  <si>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</si>
  <si>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</si>
  <si>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</si>
  <si>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</si>
  <si>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</si>
  <si>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</si>
  <si>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</si>
  <si>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</si>
  <si>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</si>
  <si>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</si>
  <si>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</si>
  <si>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</si>
  <si>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</si>
  <si>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</si>
  <si>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</si>
  <si>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</si>
  <si>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</si>
  <si>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</si>
  <si>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</si>
  <si>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</si>
  <si>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</si>
  <si>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</si>
  <si>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</si>
  <si>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</si>
  <si>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</si>
  <si>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</si>
  <si>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</si>
  <si>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</si>
  <si>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</si>
  <si>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</si>
  <si>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</si>
  <si>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</si>
  <si>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</si>
  <si>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</si>
  <si>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</si>
  <si>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</si>
  <si>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</si>
  <si>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</si>
  <si>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</si>
  <si>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</si>
  <si>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</si>
  <si>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</si>
  <si>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</si>
  <si>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</si>
  <si>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</si>
  <si>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</si>
  <si>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</si>
  <si>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</si>
  <si>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</si>
  <si>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</si>
  <si>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</si>
  <si>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</si>
  <si>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</si>
  <si>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</si>
  <si>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</si>
  <si>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</si>
  <si>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</si>
  <si>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</si>
  <si>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</si>
  <si>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</si>
  <si>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</si>
  <si>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</si>
  <si>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</si>
  <si>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</si>
  <si>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</si>
  <si>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</si>
  <si>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</si>
  <si>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</si>
  <si>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</si>
  <si>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</si>
  <si>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</si>
  <si>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</si>
  <si>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</si>
  <si>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</si>
  <si>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</si>
  <si>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</si>
  <si>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</si>
  <si>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</si>
  <si>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</si>
  <si>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</si>
  <si>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</si>
  <si>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</si>
  <si>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</si>
  <si>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</si>
  <si>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</si>
  <si>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</si>
  <si>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</si>
  <si>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</si>
  <si>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</si>
  <si>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</si>
  <si>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</si>
  <si>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</si>
  <si>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</si>
  <si>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</si>
  <si>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</si>
  <si>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</si>
  <si>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</si>
  <si>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</si>
  <si>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</si>
  <si>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</si>
  <si>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</si>
  <si>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</si>
  <si>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</si>
  <si>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</si>
  <si>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</si>
  <si>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</si>
  <si>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</si>
  <si>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</si>
  <si>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</si>
  <si>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</si>
  <si>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</si>
  <si>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</si>
  <si>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</si>
  <si>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</si>
  <si>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</si>
  <si>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</si>
  <si>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</si>
  <si>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</si>
  <si>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</si>
  <si>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</si>
  <si>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</si>
  <si>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</si>
  <si>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</si>
  <si>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</si>
  <si>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</si>
  <si>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</si>
  <si>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</si>
  <si>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</si>
  <si>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</si>
  <si>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</si>
  <si>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</si>
  <si>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</si>
  <si>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</si>
  <si>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</si>
  <si>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</si>
  <si>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</si>
  <si>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</si>
  <si>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</si>
  <si>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</si>
  <si>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</si>
  <si>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</si>
  <si>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</si>
  <si>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</si>
  <si>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</si>
  <si>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</si>
  <si>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</si>
  <si>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</si>
  <si>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</si>
  <si>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</si>
  <si>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</si>
  <si>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</si>
  <si>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</si>
  <si>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</si>
  <si>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</si>
  <si>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</si>
  <si>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</si>
  <si>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</si>
  <si>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</si>
  <si>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</si>
  <si>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</si>
  <si>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</si>
  <si>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</si>
  <si>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</si>
  <si>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</si>
  <si>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</si>
  <si>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</si>
  <si>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</si>
  <si>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</si>
  <si>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</si>
  <si>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</si>
  <si>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</si>
  <si>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</si>
  <si>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</si>
  <si>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</si>
  <si>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</si>
  <si>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</si>
  <si>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</si>
  <si>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</si>
  <si>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</si>
  <si>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</si>
  <si>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</si>
  <si>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</si>
  <si>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</si>
  <si>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</si>
  <si>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</si>
  <si>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</si>
  <si>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</si>
  <si>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</si>
  <si>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</si>
  <si>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</si>
  <si>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</si>
  <si>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</si>
  <si>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</si>
  <si>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</si>
  <si>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</si>
  <si>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</si>
  <si>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</si>
  <si>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</si>
  <si>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</si>
  <si>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</si>
  <si>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</si>
  <si>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</si>
  <si>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</si>
  <si>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</si>
  <si>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</si>
  <si>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</si>
  <si>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</si>
  <si>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</si>
  <si>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</si>
  <si>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</si>
  <si>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</si>
  <si>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</si>
  <si>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</si>
  <si>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</si>
  <si>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</si>
  <si>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</si>
  <si>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</si>
  <si>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</si>
  <si>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</si>
  <si>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</si>
  <si>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</si>
  <si>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</si>
  <si>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</si>
  <si>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</si>
  <si>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</si>
  <si>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</si>
  <si>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</si>
  <si>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</si>
  <si>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</si>
  <si>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</si>
  <si>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</si>
  <si>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</si>
  <si>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</si>
  <si>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</si>
  <si>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</si>
  <si>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</si>
  <si>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</si>
  <si>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</si>
  <si>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</si>
  <si>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</si>
  <si>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</si>
  <si>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</si>
  <si>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</si>
  <si>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</si>
  <si>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</si>
  <si>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</si>
  <si>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</si>
  <si>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</si>
  <si>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</si>
  <si>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</si>
  <si>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</si>
  <si>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</si>
  <si>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</si>
  <si>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</si>
  <si>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</si>
  <si>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</si>
  <si>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</si>
  <si>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</si>
  <si>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</si>
  <si>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</si>
  <si>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</si>
  <si>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</si>
  <si>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</si>
  <si>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</si>
  <si>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</si>
  <si>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</si>
  <si>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</si>
  <si>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</si>
  <si>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</si>
  <si>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</si>
  <si>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</si>
  <si>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</si>
  <si>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</si>
  <si>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</si>
  <si>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</si>
  <si>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</si>
  <si>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</si>
  <si>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</si>
  <si>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</si>
  <si>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</si>
  <si>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</si>
  <si>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</si>
  <si>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</si>
  <si>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</si>
  <si>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</si>
  <si>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</si>
  <si>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</si>
  <si>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</si>
  <si>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</si>
  <si>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</si>
  <si>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</si>
  <si>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</si>
  <si>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</si>
  <si>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</si>
  <si>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</si>
  <si>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</si>
  <si>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</si>
  <si>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</si>
  <si>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</si>
  <si>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</si>
  <si>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</si>
  <si>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</si>
  <si>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</si>
  <si>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</si>
  <si>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</si>
  <si>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</si>
  <si>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</si>
  <si>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</si>
  <si>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</si>
  <si>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</si>
  <si>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</si>
  <si>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</si>
  <si>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</si>
  <si>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</si>
  <si>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</si>
  <si>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</si>
  <si>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</si>
  <si>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</si>
  <si>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</si>
  <si>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</si>
  <si>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</si>
  <si>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</si>
  <si>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</si>
  <si>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</si>
  <si>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</si>
  <si>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</si>
  <si>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</si>
  <si>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</si>
  <si>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</si>
  <si>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</si>
  <si>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</si>
  <si>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</si>
  <si>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</si>
  <si>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</si>
  <si>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</si>
  <si>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</si>
  <si>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</si>
  <si>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</si>
  <si>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</si>
  <si>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</si>
  <si>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</si>
  <si>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</si>
  <si>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</si>
  <si>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</si>
  <si>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</si>
  <si>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</si>
  <si>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</si>
  <si>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</si>
  <si>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</si>
  <si>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</si>
  <si>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</si>
  <si>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</si>
  <si>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</si>
  <si>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</si>
  <si>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</si>
  <si>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</si>
  <si>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</si>
  <si>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</si>
  <si>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</si>
  <si>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</si>
  <si>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</si>
  <si>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</si>
  <si>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</si>
  <si>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</si>
  <si>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</si>
  <si>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</si>
  <si>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</si>
  <si>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</si>
  <si>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</si>
  <si>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</si>
  <si>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</si>
  <si>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</si>
  <si>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</si>
  <si>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</si>
  <si>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</si>
  <si>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</si>
  <si>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</si>
  <si>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</si>
  <si>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</si>
  <si>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</si>
  <si>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</si>
  <si>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</si>
  <si>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</si>
  <si>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</si>
  <si>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</si>
  <si>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</si>
  <si>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</si>
  <si>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</si>
  <si>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</si>
  <si>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</si>
  <si>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</si>
  <si>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</si>
  <si>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</si>
  <si>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</si>
  <si>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</si>
  <si>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</si>
  <si>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</si>
  <si>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</si>
  <si>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</si>
  <si>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</si>
  <si>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</si>
  <si>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</si>
  <si>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</si>
  <si>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</si>
  <si>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</si>
  <si>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</si>
  <si>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</si>
  <si>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</si>
  <si>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</si>
  <si>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</si>
  <si>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</si>
  <si>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</si>
  <si>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</si>
  <si>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</si>
  <si>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</si>
  <si>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</si>
  <si>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</si>
  <si>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</si>
  <si>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</si>
  <si>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</si>
  <si>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</si>
  <si>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</si>
  <si>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</si>
  <si>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</si>
  <si>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</si>
  <si>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</si>
  <si>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</si>
  <si>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</si>
  <si>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</si>
  <si>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</si>
  <si>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</si>
  <si>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</si>
  <si>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</si>
  <si>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</si>
  <si>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</si>
  <si>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</si>
  <si>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</si>
  <si>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</si>
  <si>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</si>
  <si>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</si>
  <si>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</si>
  <si>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</si>
  <si>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</si>
  <si>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</si>
  <si>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</si>
  <si>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</si>
  <si>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</si>
  <si>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</si>
  <si>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</si>
  <si>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</si>
  <si>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</si>
  <si>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</si>
  <si>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</si>
  <si>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</si>
  <si>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</si>
  <si>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</si>
  <si>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</si>
  <si>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</si>
  <si>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</si>
  <si>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</si>
  <si>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</si>
  <si>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</si>
  <si>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</si>
  <si>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</si>
  <si>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</si>
  <si>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</si>
  <si>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</si>
  <si>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</si>
  <si>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</si>
  <si>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</si>
  <si>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</si>
  <si>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</si>
  <si>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</si>
  <si>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</si>
  <si>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</si>
  <si>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</si>
  <si>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</si>
  <si>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</si>
  <si>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</si>
  <si>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</si>
  <si>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</si>
  <si>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</si>
  <si>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</si>
  <si>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</si>
  <si>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</si>
  <si>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</si>
  <si>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</si>
  <si>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</si>
  <si>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</si>
  <si>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</si>
  <si>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</si>
  <si>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</si>
  <si>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</si>
  <si>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</si>
  <si>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</si>
  <si>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</si>
  <si>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</si>
  <si>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</si>
  <si>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</si>
  <si>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</si>
  <si>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</si>
  <si>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</si>
  <si>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</si>
  <si>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</si>
  <si>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</si>
  <si>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</si>
  <si>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</si>
  <si>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</si>
  <si>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</si>
  <si>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</si>
  <si>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</si>
  <si>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</si>
  <si>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</si>
  <si>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</si>
  <si>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</si>
  <si>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</si>
  <si>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</si>
  <si>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</si>
  <si>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</si>
  <si>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</si>
  <si>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</si>
  <si>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</si>
  <si>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</si>
  <si>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</si>
  <si>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</si>
  <si>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</si>
  <si>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</si>
  <si>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</si>
  <si>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</si>
  <si>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</si>
  <si>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</si>
  <si>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</si>
  <si>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</si>
  <si>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</si>
  <si>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</si>
  <si>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</si>
  <si>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</si>
  <si>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</si>
  <si>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</si>
  <si>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</si>
  <si>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</si>
  <si>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</si>
  <si>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</si>
  <si>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</si>
  <si>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</si>
  <si>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</si>
  <si>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</si>
  <si>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</si>
  <si>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</si>
  <si>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</si>
  <si>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</si>
  <si>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</si>
  <si>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</si>
  <si>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</si>
  <si>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</si>
  <si>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</si>
  <si>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</si>
  <si>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</si>
  <si>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</si>
  <si>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</si>
  <si>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</si>
  <si>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</si>
  <si>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</si>
  <si>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</si>
  <si>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</si>
  <si>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</si>
  <si>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</si>
  <si>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</si>
  <si>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</si>
  <si>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</si>
  <si>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</si>
  <si>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</si>
  <si>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</si>
  <si>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</si>
  <si>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</si>
  <si>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</si>
  <si>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</si>
  <si>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</si>
  <si>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</si>
  <si>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</si>
  <si>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</si>
  <si>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</si>
  <si>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</si>
  <si>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</si>
  <si>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</si>
  <si>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</si>
  <si>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</si>
  <si>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</si>
  <si>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</si>
  <si>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</si>
  <si>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</si>
  <si>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</si>
  <si>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</si>
  <si>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</si>
  <si>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</si>
  <si>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</si>
  <si>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</si>
  <si>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</si>
  <si>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</si>
  <si>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</si>
  <si>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</si>
  <si>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</si>
  <si>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</si>
  <si>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</si>
  <si>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</si>
  <si>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</si>
  <si>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</si>
  <si>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</si>
  <si>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</si>
  <si>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</si>
  <si>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</si>
  <si>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</si>
  <si>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</si>
  <si>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</si>
  <si>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</si>
  <si>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</si>
  <si>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</si>
  <si>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</si>
  <si>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</si>
  <si>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</si>
  <si>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</si>
  <si>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</si>
  <si>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</si>
  <si>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</si>
  <si>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</si>
  <si>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</si>
  <si>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</si>
  <si>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</si>
  <si>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</si>
  <si>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</si>
  <si>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</si>
  <si>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</si>
  <si>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</si>
  <si>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</si>
  <si>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</si>
  <si>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</si>
  <si>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</si>
  <si>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</si>
  <si>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</si>
  <si>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</si>
  <si>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</si>
  <si>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</si>
  <si>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</si>
  <si>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</si>
  <si>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</si>
  <si>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</si>
  <si>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</si>
  <si>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</si>
  <si>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</si>
  <si>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</si>
  <si>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</si>
  <si>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</si>
  <si>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</si>
  <si>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</si>
  <si>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</si>
  <si>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</si>
  <si>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</si>
  <si>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</si>
  <si>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</si>
  <si>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</si>
  <si>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</si>
  <si>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</si>
  <si>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</si>
  <si>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</si>
  <si>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</si>
  <si>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</si>
  <si>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</si>
  <si>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</si>
  <si>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</si>
  <si>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</si>
  <si>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</si>
  <si>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</si>
  <si>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</si>
  <si>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</si>
  <si>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</si>
  <si>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</si>
  <si>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</si>
  <si>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</si>
  <si>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</si>
  <si>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</si>
  <si>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</si>
  <si>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</si>
  <si>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</si>
  <si>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</si>
  <si>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</si>
  <si>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</si>
  <si>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</si>
  <si>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</si>
  <si>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</si>
  <si>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</si>
  <si>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</si>
  <si>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</si>
  <si>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</si>
  <si>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</si>
  <si>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</si>
  <si>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</si>
  <si>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</si>
  <si>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</si>
  <si>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</si>
  <si>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</si>
  <si>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</si>
  <si>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</si>
  <si>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</si>
  <si>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</si>
  <si>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</si>
  <si>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</si>
  <si>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Sum of Sales</t>
  </si>
  <si>
    <t>Row Labels</t>
  </si>
  <si>
    <t>Grand Total</t>
  </si>
  <si>
    <t>Jan</t>
  </si>
  <si>
    <t>Feb</t>
  </si>
  <si>
    <t>Mar</t>
  </si>
  <si>
    <t>Apr</t>
  </si>
  <si>
    <t>May</t>
  </si>
  <si>
    <t>Jun</t>
  </si>
  <si>
    <t>Jul</t>
  </si>
  <si>
    <t>Aug</t>
  </si>
  <si>
    <t>Sep</t>
  </si>
  <si>
    <t>Oct</t>
  </si>
  <si>
    <t>Nov</t>
  </si>
  <si>
    <t>Dec</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</si>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</sst>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Green]\▲0.00%;[Red]\ \▼0.00%"/>
    <numFmt numFmtId="165" formatCode="&quot;$&quot;\ 0.00,&quot;K&quot;"/>
    <numFmt numFmtId="166" formatCode="&quot;#&quot;\ 0"/>
    <numFmt numFmtId="168" formatCode="[Green]\▲\ 0.00%;[Red]\ \▼\ 0.00%"/>
  </numFmts>
  <fonts count="8"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
      <b/>
      <sz val="11"/>
      <color rgb="FF00B050"/>
      <name val="Calibri"/>
      <family val="2"/>
      <scheme val="minor"/>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2">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0" fillId="0" borderId="1" xfId="0" applyFont="1" applyBorder="1" applyAlignment="1"/>
    <xf numFmtId="0" fontId="0" fillId="0" borderId="4" xfId="0" applyFont="1" applyBorder="1" applyAlignment="1"/>
    <xf numFmtId="0" fontId="0" fillId="0" borderId="5" xfId="0" applyNumberFormat="1" applyFont="1" applyBorder="1" applyAlignment="1"/>
    <xf numFmtId="0" fontId="0" fillId="0" borderId="1" xfId="0" pivotButton="1" applyFont="1" applyBorder="1" applyAlignment="1"/>
    <xf numFmtId="0" fontId="0" fillId="0" borderId="1" xfId="0" applyFont="1" applyBorder="1" applyAlignment="1">
      <alignment horizontal="left"/>
    </xf>
    <xf numFmtId="0" fontId="0" fillId="0" borderId="4" xfId="0" applyNumberFormat="1" applyFont="1" applyBorder="1" applyAlignment="1"/>
    <xf numFmtId="0" fontId="0" fillId="0" borderId="2" xfId="0" applyFont="1" applyBorder="1" applyAlignment="1">
      <alignment horizontal="left"/>
    </xf>
    <xf numFmtId="0" fontId="0" fillId="0" borderId="6" xfId="0" applyNumberFormat="1" applyFont="1" applyBorder="1" applyAlignment="1"/>
    <xf numFmtId="0" fontId="0" fillId="0" borderId="7" xfId="0" applyFont="1" applyBorder="1" applyAlignment="1">
      <alignment horizontal="left"/>
    </xf>
    <xf numFmtId="0" fontId="0" fillId="0" borderId="8" xfId="0" applyFont="1" applyBorder="1" applyAlignment="1"/>
    <xf numFmtId="0" fontId="0" fillId="0" borderId="1" xfId="0" applyNumberFormat="1" applyFont="1" applyBorder="1" applyAlignment="1"/>
    <xf numFmtId="0" fontId="0" fillId="0" borderId="8" xfId="0" applyNumberFormat="1" applyFont="1" applyBorder="1" applyAlignment="1"/>
    <xf numFmtId="165" fontId="0" fillId="0" borderId="1" xfId="0" applyNumberFormat="1" applyFont="1" applyBorder="1" applyAlignment="1"/>
    <xf numFmtId="165" fontId="0" fillId="0" borderId="8" xfId="0" applyNumberFormat="1" applyFont="1" applyBorder="1" applyAlignment="1"/>
    <xf numFmtId="165" fontId="0" fillId="0" borderId="7" xfId="0" applyNumberFormat="1" applyFont="1" applyBorder="1" applyAlignment="1"/>
    <xf numFmtId="165" fontId="0" fillId="0" borderId="9" xfId="0" applyNumberFormat="1" applyFont="1" applyBorder="1" applyAlignment="1"/>
    <xf numFmtId="0" fontId="1" fillId="0" borderId="0" xfId="0" applyFont="1" applyAlignment="1"/>
    <xf numFmtId="0" fontId="1" fillId="0" borderId="0" xfId="0" applyFont="1" applyFill="1" applyBorder="1" applyAlignment="1"/>
    <xf numFmtId="165" fontId="0" fillId="0" borderId="0" xfId="0" applyNumberFormat="1" applyFont="1" applyAlignment="1"/>
    <xf numFmtId="9" fontId="0" fillId="0" borderId="4" xfId="0" applyNumberFormat="1" applyFont="1" applyBorder="1" applyAlignment="1"/>
    <xf numFmtId="9" fontId="0" fillId="0" borderId="6" xfId="0" applyNumberFormat="1" applyFont="1" applyBorder="1" applyAlignment="1"/>
    <xf numFmtId="9" fontId="0" fillId="0" borderId="5" xfId="0" applyNumberFormat="1" applyFont="1" applyBorder="1" applyAlignment="1"/>
    <xf numFmtId="0" fontId="0" fillId="0" borderId="2" xfId="0" applyNumberFormat="1" applyFont="1" applyBorder="1" applyAlignment="1"/>
    <xf numFmtId="0" fontId="0" fillId="0" borderId="10" xfId="0" applyNumberFormat="1" applyFont="1" applyBorder="1" applyAlignment="1"/>
    <xf numFmtId="44" fontId="0" fillId="0" borderId="0" xfId="1" applyFont="1" applyAlignment="1"/>
    <xf numFmtId="166" fontId="0" fillId="0" borderId="0" xfId="0" applyNumberFormat="1" applyFont="1" applyAlignment="1"/>
    <xf numFmtId="10" fontId="0" fillId="0" borderId="0" xfId="2" applyNumberFormat="1"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8" fontId="7" fillId="0" borderId="0" xfId="0" applyNumberFormat="1" applyFont="1" applyAlignment="1"/>
    <xf numFmtId="168" fontId="6" fillId="0" borderId="0" xfId="0" applyNumberFormat="1" applyFont="1" applyAlignment="1"/>
  </cellXfs>
  <cellStyles count="3">
    <cellStyle name="Currency" xfId="1" builtinId="4"/>
    <cellStyle name="Normal" xfId="0" builtinId="0"/>
    <cellStyle name="Percent" xfId="2" builtinId="5"/>
  </cellStyles>
  <dxfs count="53">
    <dxf>
      <numFmt numFmtId="13" formatCode="0%"/>
    </dxf>
    <dxf>
      <numFmt numFmtId="165" formatCode="&quot;$&quot;\ 0.00,&quot;K&quot;"/>
    </dxf>
    <dxf>
      <numFmt numFmtId="13" formatCode="0%"/>
    </dxf>
    <dxf>
      <numFmt numFmtId="165" formatCode="&quot;$&quot;\ 0.00,&quot;K&quot;"/>
    </dxf>
    <dxf>
      <numFmt numFmtId="13" formatCode="0%"/>
    </dxf>
    <dxf>
      <numFmt numFmtId="165" formatCode="&quot;$&quot;\ 0.00,&quot;K&quot;"/>
    </dxf>
    <dxf>
      <numFmt numFmtId="13" formatCode="0%"/>
    </dxf>
    <dxf>
      <numFmt numFmtId="165" formatCode="&quot;$&quot;\ 0.00,&quot;K&quot;"/>
    </dxf>
    <dxf>
      <numFmt numFmtId="13" formatCode="0%"/>
    </dxf>
    <dxf>
      <numFmt numFmtId="165" formatCode="&quot;$&quot;\ 0.00,&quot;K&quot;"/>
    </dxf>
    <dxf>
      <numFmt numFmtId="13" formatCode="0%"/>
    </dxf>
    <dxf>
      <numFmt numFmtId="165" formatCode="&quot;$&quot;\ 0.00,&quot;K&quot;"/>
    </dxf>
    <dxf>
      <numFmt numFmtId="13" formatCode="0%"/>
    </dxf>
    <dxf>
      <numFmt numFmtId="165" formatCode="&quot;$&quot;\ 0.00,&quot;K&quot;"/>
    </dxf>
    <dxf>
      <numFmt numFmtId="13" formatCode="0%"/>
    </dxf>
    <dxf>
      <numFmt numFmtId="165" formatCode="&quot;$&quot;\ 0.00,&quot;K&quot;"/>
    </dxf>
    <dxf>
      <numFmt numFmtId="13" formatCode="0%"/>
    </dxf>
    <dxf>
      <numFmt numFmtId="165" formatCode="&quot;$&quot;\ 0.00,&quot;K&quot;"/>
    </dxf>
    <dxf>
      <numFmt numFmtId="13" formatCode="0%"/>
    </dxf>
    <dxf>
      <numFmt numFmtId="165" formatCode="&quot;$&quot;\ 0.00,&quot;K&quot;"/>
    </dxf>
    <dxf>
      <numFmt numFmtId="13" formatCode="0%"/>
    </dxf>
    <dxf>
      <numFmt numFmtId="165" formatCode="&quot;$&quot;\ 0.00,&quot;K&quot;"/>
    </dxf>
    <dxf>
      <numFmt numFmtId="13" formatCode="0%"/>
    </dxf>
    <dxf>
      <numFmt numFmtId="165" formatCode="&quot;$&quot;\ 0.00,&quot;K&quot;"/>
    </dxf>
    <dxf>
      <numFmt numFmtId="13" formatCode="0%"/>
    </dxf>
    <dxf>
      <numFmt numFmtId="165" formatCode="&quot;$&quot;\ 0.00,&quot;K&quot;"/>
    </dxf>
    <dxf>
      <numFmt numFmtId="13" formatCode="0%"/>
    </dxf>
    <dxf>
      <numFmt numFmtId="165" formatCode="&quot;$&quot;\ 0.00,&quot;K&quot;"/>
    </dxf>
    <dxf>
      <numFmt numFmtId="13" formatCode="0%"/>
    </dxf>
    <dxf>
      <numFmt numFmtId="165" formatCode="&quot;$&quot;\ 0.00,&quot;K&quot;"/>
    </dxf>
    <dxf>
      <numFmt numFmtId="13" formatCode="0%"/>
    </dxf>
    <dxf>
      <numFmt numFmtId="165" formatCode="&quot;$&quot;\ 0.00,&quot;K&quot;"/>
    </dxf>
    <dxf>
      <numFmt numFmtId="13" formatCode="0%"/>
    </dxf>
    <dxf>
      <numFmt numFmtId="165" formatCode="&quot;$&quot;\ 0.00,&quot;K&quot;"/>
    </dxf>
    <dxf>
      <numFmt numFmtId="13" formatCode="0%"/>
    </dxf>
    <dxf>
      <numFmt numFmtId="165" formatCode="&quot;$&quot;\ 0.00,&quot;K&quot;"/>
    </dxf>
    <dxf>
      <numFmt numFmtId="13" formatCode="0%"/>
    </dxf>
    <dxf>
      <numFmt numFmtId="165" formatCode="&quot;$&quot;\ 0.00,&quot;K&quot;"/>
    </dxf>
    <dxf>
      <numFmt numFmtId="13" formatCode="0%"/>
    </dxf>
    <dxf>
      <numFmt numFmtId="165" formatCode="&quot;$&quot;\ 0.00,&quot;K&quot;"/>
    </dxf>
    <dxf>
      <numFmt numFmtId="13" formatCode="0%"/>
    </dxf>
    <dxf>
      <numFmt numFmtId="165" formatCode="&quot;$&quot;\ 0.00,&quot;K&quot;"/>
    </dxf>
    <dxf>
      <numFmt numFmtId="13" formatCode="0%"/>
    </dxf>
    <dxf>
      <numFmt numFmtId="165" formatCode="&quot;$&quot;\ 0.00,&quot;K&quot;"/>
    </dxf>
    <dxf>
      <numFmt numFmtId="13" formatCode="0%"/>
    </dxf>
    <dxf>
      <numFmt numFmtId="165" formatCode="&quot;$&quot;\ 0.00,&quot;K&quot;"/>
    </dxf>
    <dxf>
      <numFmt numFmtId="13" formatCode="0%"/>
    </dxf>
    <dxf>
      <numFmt numFmtId="165" formatCode="&quot;$&quot;\ 0.00,&quot;K&quot;"/>
    </dxf>
    <dxf>
      <numFmt numFmtId="13" formatCode="0%"/>
    </dxf>
    <dxf>
      <numFmt numFmtId="165" formatCode="&quot;$&quot;\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52"/>
      <tableStyleElement type="firstRowStripe" dxfId="51"/>
      <tableStyleElement type="secondRowStripe" dxfId="5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'Combo Chart'!$B$3</c:f>
              <c:strCache>
                <c:ptCount val="1"/>
                <c:pt idx="0">
                  <c:v>Sum of Sales</c:v>
                </c:pt>
              </c:strCache>
            </c:strRef>
          </c:tx>
          <c:spPr>
            <a:solidFill>
              <a:schemeClr val="accent1"/>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BC66-42DB-82D6-E2ADD70F06CE}"/>
            </c:ext>
          </c:extLst>
        </c:ser>
        <c:dLbls>
          <c:showLegendKey val="0"/>
          <c:showVal val="0"/>
          <c:showCatName val="0"/>
          <c:showSerName val="0"/>
          <c:showPercent val="0"/>
          <c:showBubbleSize val="0"/>
        </c:dLbls>
        <c:axId val="52053119"/>
        <c:axId val="52054559"/>
      </c:areaChart>
      <c:barChart>
        <c:barDir val="col"/>
        <c:grouping val="clustered"/>
        <c:varyColors val="0"/>
        <c:ser>
          <c:idx val="1"/>
          <c:order val="1"/>
          <c:tx>
            <c:strRef>
              <c:f>'Combo Chart'!$C$3</c:f>
              <c:strCache>
                <c:ptCount val="1"/>
                <c:pt idx="0">
                  <c:v>Sum of Profit</c:v>
                </c:pt>
              </c:strCache>
            </c:strRef>
          </c:tx>
          <c:spPr>
            <a:solidFill>
              <a:schemeClr val="accent2"/>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BC66-42DB-82D6-E2ADD70F06CE}"/>
            </c:ext>
          </c:extLst>
        </c:ser>
        <c:dLbls>
          <c:showLegendKey val="0"/>
          <c:showVal val="0"/>
          <c:showCatName val="0"/>
          <c:showSerName val="0"/>
          <c:showPercent val="0"/>
          <c:showBubbleSize val="0"/>
        </c:dLbls>
        <c:gapWidth val="219"/>
        <c:axId val="2084016751"/>
        <c:axId val="1807888079"/>
      </c:barChart>
      <c:catAx>
        <c:axId val="52053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54559"/>
        <c:crosses val="autoZero"/>
        <c:auto val="1"/>
        <c:lblAlgn val="ctr"/>
        <c:lblOffset val="100"/>
        <c:noMultiLvlLbl val="0"/>
      </c:catAx>
      <c:valAx>
        <c:axId val="52054559"/>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53119"/>
        <c:crosses val="autoZero"/>
        <c:crossBetween val="between"/>
      </c:valAx>
      <c:valAx>
        <c:axId val="1807888079"/>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016751"/>
        <c:crosses val="max"/>
        <c:crossBetween val="between"/>
      </c:valAx>
      <c:catAx>
        <c:axId val="2084016751"/>
        <c:scaling>
          <c:orientation val="minMax"/>
        </c:scaling>
        <c:delete val="1"/>
        <c:axPos val="b"/>
        <c:numFmt formatCode="General" sourceLinked="1"/>
        <c:majorTickMark val="out"/>
        <c:minorTickMark val="none"/>
        <c:tickLblPos val="nextTo"/>
        <c:crossAx val="1807888079"/>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PieChart!$B$3</c:f>
              <c:strCache>
                <c:ptCount val="1"/>
                <c:pt idx="0">
                  <c:v>Total</c:v>
                </c:pt>
              </c:strCache>
            </c:strRef>
          </c:tx>
          <c:explosion val="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PieChart!$A$4:$A$7</c:f>
              <c:strCache>
                <c:ptCount val="3"/>
                <c:pt idx="0">
                  <c:v>Furniture</c:v>
                </c:pt>
                <c:pt idx="1">
                  <c:v>Office Supplies</c:v>
                </c:pt>
                <c:pt idx="2">
                  <c:v>Technology</c:v>
                </c:pt>
              </c:strCache>
            </c:strRef>
          </c:cat>
          <c:val>
            <c:numRef>
              <c:f>PieChart!$B$4:$B$7</c:f>
              <c:numCache>
                <c:formatCode>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15FB-42B1-B13E-62C29339AF5A}"/>
            </c:ext>
          </c:extLst>
        </c:ser>
        <c:dLbls>
          <c:showLegendKey val="0"/>
          <c:showVal val="1"/>
          <c:showCatName val="0"/>
          <c:showSerName val="0"/>
          <c:showPercent val="0"/>
          <c:showBubbleSize val="0"/>
          <c:showLeaderLines val="1"/>
        </c:dLbls>
        <c:firstSliceAng val="0"/>
        <c:holeSize val="57"/>
      </c:doughnutChart>
      <c:spPr>
        <a:noFill/>
        <a:ln>
          <a:noFill/>
        </a:ln>
        <a:effectLst>
          <a:softEdge rad="0"/>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B37-4440-B2E3-59CFBD431CF3}"/>
            </c:ext>
          </c:extLst>
        </c:ser>
        <c:dLbls>
          <c:showLegendKey val="0"/>
          <c:showVal val="0"/>
          <c:showCatName val="0"/>
          <c:showSerName val="0"/>
          <c:showPercent val="0"/>
          <c:showBubbleSize val="0"/>
        </c:dLbls>
        <c:gapWidth val="182"/>
        <c:axId val="229098063"/>
        <c:axId val="229091823"/>
      </c:barChart>
      <c:catAx>
        <c:axId val="229098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091823"/>
        <c:crosses val="autoZero"/>
        <c:auto val="1"/>
        <c:lblAlgn val="ctr"/>
        <c:lblOffset val="100"/>
        <c:noMultiLvlLbl val="0"/>
      </c:catAx>
      <c:valAx>
        <c:axId val="2290918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098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Analysis.xlsx]Sheet7!PivotTable10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061781947915189E-3"/>
          <c:y val="8.9513810773653293E-2"/>
          <c:w val="0.9337474120082816"/>
          <c:h val="0.89351851851851849"/>
        </c:manualLayout>
      </c:layout>
      <c:lineChart>
        <c:grouping val="standard"/>
        <c:varyColors val="0"/>
        <c:ser>
          <c:idx val="0"/>
          <c:order val="0"/>
          <c:tx>
            <c:strRef>
              <c:f>Sheet7!$B$3</c:f>
              <c:strCache>
                <c:ptCount val="1"/>
                <c:pt idx="0">
                  <c:v>Total</c:v>
                </c:pt>
              </c:strCache>
            </c:strRef>
          </c:tx>
          <c:spPr>
            <a:ln w="28575" cap="rnd">
              <a:solidFill>
                <a:schemeClr val="accent1"/>
              </a:solidFill>
              <a:round/>
            </a:ln>
            <a:effectLst/>
          </c:spPr>
          <c:marker>
            <c:symbol val="none"/>
          </c:marker>
          <c:cat>
            <c:strRef>
              <c:f>Sheet7!$A$4:$A$16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50C-4B15-BAD5-98363848CAEA}"/>
            </c:ext>
          </c:extLst>
        </c:ser>
        <c:dLbls>
          <c:showLegendKey val="0"/>
          <c:showVal val="0"/>
          <c:showCatName val="0"/>
          <c:showSerName val="0"/>
          <c:showPercent val="0"/>
          <c:showBubbleSize val="0"/>
        </c:dLbls>
        <c:smooth val="0"/>
        <c:axId val="229096623"/>
        <c:axId val="229105263"/>
      </c:lineChart>
      <c:catAx>
        <c:axId val="229096623"/>
        <c:scaling>
          <c:orientation val="minMax"/>
        </c:scaling>
        <c:delete val="1"/>
        <c:axPos val="b"/>
        <c:numFmt formatCode="General" sourceLinked="1"/>
        <c:majorTickMark val="none"/>
        <c:minorTickMark val="none"/>
        <c:tickLblPos val="nextTo"/>
        <c:crossAx val="229105263"/>
        <c:crosses val="autoZero"/>
        <c:auto val="1"/>
        <c:lblAlgn val="ctr"/>
        <c:lblOffset val="100"/>
        <c:noMultiLvlLbl val="0"/>
      </c:catAx>
      <c:valAx>
        <c:axId val="229105263"/>
        <c:scaling>
          <c:orientation val="minMax"/>
        </c:scaling>
        <c:delete val="1"/>
        <c:axPos val="l"/>
        <c:majorGridlines>
          <c:spPr>
            <a:ln w="9525" cap="flat" cmpd="sng" algn="ctr">
              <a:solidFill>
                <a:schemeClr val="accent1">
                  <a:alpha val="0"/>
                </a:schemeClr>
              </a:solidFill>
              <a:round/>
            </a:ln>
            <a:effectLst/>
          </c:spPr>
        </c:majorGridlines>
        <c:numFmt formatCode="General" sourceLinked="1"/>
        <c:majorTickMark val="none"/>
        <c:minorTickMark val="none"/>
        <c:tickLblPos val="nextTo"/>
        <c:crossAx val="22909662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Analysis.xlsx]Sheet7!PivotTable11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865033175200927E-2"/>
          <c:y val="0.20798577597155196"/>
          <c:w val="0.86570743405275774"/>
          <c:h val="0.77622394051433252"/>
        </c:manualLayout>
      </c:layout>
      <c:lineChart>
        <c:grouping val="standard"/>
        <c:varyColors val="0"/>
        <c:ser>
          <c:idx val="0"/>
          <c:order val="0"/>
          <c:tx>
            <c:strRef>
              <c:f>Sheet7!$E$3</c:f>
              <c:strCache>
                <c:ptCount val="1"/>
                <c:pt idx="0">
                  <c:v>Total</c:v>
                </c:pt>
              </c:strCache>
            </c:strRef>
          </c:tx>
          <c:spPr>
            <a:ln w="28575" cap="rnd">
              <a:solidFill>
                <a:schemeClr val="accent1"/>
              </a:solidFill>
              <a:round/>
            </a:ln>
            <a:effectLst/>
          </c:spPr>
          <c:marker>
            <c:symbol val="none"/>
          </c:marker>
          <c:cat>
            <c:strRef>
              <c:f>Sheet7!$D$4:$D$16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AAC0-4207-B541-A3D8C43A4D6B}"/>
            </c:ext>
          </c:extLst>
        </c:ser>
        <c:dLbls>
          <c:showLegendKey val="0"/>
          <c:showVal val="0"/>
          <c:showCatName val="0"/>
          <c:showSerName val="0"/>
          <c:showPercent val="0"/>
          <c:showBubbleSize val="0"/>
        </c:dLbls>
        <c:smooth val="0"/>
        <c:axId val="229082703"/>
        <c:axId val="229104303"/>
      </c:lineChart>
      <c:catAx>
        <c:axId val="229082703"/>
        <c:scaling>
          <c:orientation val="minMax"/>
        </c:scaling>
        <c:delete val="1"/>
        <c:axPos val="b"/>
        <c:numFmt formatCode="General" sourceLinked="1"/>
        <c:majorTickMark val="none"/>
        <c:minorTickMark val="none"/>
        <c:tickLblPos val="nextTo"/>
        <c:crossAx val="229104303"/>
        <c:crosses val="autoZero"/>
        <c:auto val="1"/>
        <c:lblAlgn val="ctr"/>
        <c:lblOffset val="100"/>
        <c:noMultiLvlLbl val="0"/>
      </c:catAx>
      <c:valAx>
        <c:axId val="229104303"/>
        <c:scaling>
          <c:orientation val="minMax"/>
        </c:scaling>
        <c:delete val="1"/>
        <c:axPos val="l"/>
        <c:majorGridlines>
          <c:spPr>
            <a:ln w="9525" cap="flat" cmpd="sng" algn="ctr">
              <a:solidFill>
                <a:schemeClr val="bg1">
                  <a:alpha val="0"/>
                </a:schemeClr>
              </a:solidFill>
              <a:round/>
            </a:ln>
            <a:effectLst/>
          </c:spPr>
        </c:majorGridlines>
        <c:numFmt formatCode="General" sourceLinked="1"/>
        <c:majorTickMark val="none"/>
        <c:minorTickMark val="none"/>
        <c:tickLblPos val="nextTo"/>
        <c:crossAx val="229082703"/>
        <c:crosses val="autoZero"/>
        <c:crossBetween val="between"/>
      </c:valAx>
      <c:spPr>
        <a:noFill/>
        <a:ln w="25400">
          <a:solidFill>
            <a:schemeClr val="bg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Analysis.xlsx]Sheet7!PivotTable12</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030303030303032E-2"/>
          <c:y val="0.22055120434850564"/>
          <c:w val="0.83333333333333337"/>
          <c:h val="0.55889759130298877"/>
        </c:manualLayout>
      </c:layout>
      <c:lineChart>
        <c:grouping val="standard"/>
        <c:varyColors val="0"/>
        <c:ser>
          <c:idx val="0"/>
          <c:order val="0"/>
          <c:tx>
            <c:strRef>
              <c:f>Sheet7!$H$3</c:f>
              <c:strCache>
                <c:ptCount val="1"/>
                <c:pt idx="0">
                  <c:v>Total</c:v>
                </c:pt>
              </c:strCache>
            </c:strRef>
          </c:tx>
          <c:spPr>
            <a:ln w="28575" cap="rnd">
              <a:solidFill>
                <a:schemeClr val="accent1"/>
              </a:solidFill>
              <a:round/>
            </a:ln>
            <a:effectLst/>
          </c:spPr>
          <c:marker>
            <c:symbol val="none"/>
          </c:marker>
          <c:cat>
            <c:strRef>
              <c:f>Sheet7!$G$4:$G$16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C53-437E-9E28-310FB58700A0}"/>
            </c:ext>
          </c:extLst>
        </c:ser>
        <c:dLbls>
          <c:showLegendKey val="0"/>
          <c:showVal val="0"/>
          <c:showCatName val="0"/>
          <c:showSerName val="0"/>
          <c:showPercent val="0"/>
          <c:showBubbleSize val="0"/>
        </c:dLbls>
        <c:smooth val="0"/>
        <c:axId val="229085583"/>
        <c:axId val="229106223"/>
      </c:lineChart>
      <c:catAx>
        <c:axId val="229085583"/>
        <c:scaling>
          <c:orientation val="minMax"/>
        </c:scaling>
        <c:delete val="1"/>
        <c:axPos val="b"/>
        <c:numFmt formatCode="General" sourceLinked="1"/>
        <c:majorTickMark val="none"/>
        <c:minorTickMark val="none"/>
        <c:tickLblPos val="nextTo"/>
        <c:crossAx val="229106223"/>
        <c:crosses val="autoZero"/>
        <c:auto val="1"/>
        <c:lblAlgn val="ctr"/>
        <c:lblOffset val="100"/>
        <c:noMultiLvlLbl val="0"/>
      </c:catAx>
      <c:valAx>
        <c:axId val="229106223"/>
        <c:scaling>
          <c:orientation val="minMax"/>
        </c:scaling>
        <c:delete val="1"/>
        <c:axPos val="l"/>
        <c:numFmt formatCode="General" sourceLinked="1"/>
        <c:majorTickMark val="none"/>
        <c:minorTickMark val="none"/>
        <c:tickLblPos val="nextTo"/>
        <c:crossAx val="229085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Analysis.xlsx]Sheet7!PivotTable13</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565377532228361E-2"/>
          <c:y val="0.22903870728389464"/>
          <c:w val="0.90423572744014735"/>
          <c:h val="0.64008203141102271"/>
        </c:manualLayout>
      </c:layout>
      <c:lineChart>
        <c:grouping val="standard"/>
        <c:varyColors val="0"/>
        <c:ser>
          <c:idx val="0"/>
          <c:order val="0"/>
          <c:tx>
            <c:strRef>
              <c:f>Sheet7!$K$3</c:f>
              <c:strCache>
                <c:ptCount val="1"/>
                <c:pt idx="0">
                  <c:v>Total</c:v>
                </c:pt>
              </c:strCache>
            </c:strRef>
          </c:tx>
          <c:spPr>
            <a:ln w="28575" cap="rnd">
              <a:solidFill>
                <a:schemeClr val="accent1"/>
              </a:solidFill>
              <a:round/>
            </a:ln>
            <a:effectLst/>
          </c:spPr>
          <c:marker>
            <c:symbol val="none"/>
          </c:marker>
          <c:cat>
            <c:strRef>
              <c:f>Sheet7!$J$4:$J$16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256-410E-A177-9C994A24F151}"/>
            </c:ext>
          </c:extLst>
        </c:ser>
        <c:dLbls>
          <c:showLegendKey val="0"/>
          <c:showVal val="0"/>
          <c:showCatName val="0"/>
          <c:showSerName val="0"/>
          <c:showPercent val="0"/>
          <c:showBubbleSize val="0"/>
        </c:dLbls>
        <c:smooth val="0"/>
        <c:axId val="232447231"/>
        <c:axId val="232441471"/>
      </c:lineChart>
      <c:catAx>
        <c:axId val="232447231"/>
        <c:scaling>
          <c:orientation val="minMax"/>
        </c:scaling>
        <c:delete val="1"/>
        <c:axPos val="b"/>
        <c:numFmt formatCode="General" sourceLinked="1"/>
        <c:majorTickMark val="none"/>
        <c:minorTickMark val="none"/>
        <c:tickLblPos val="nextTo"/>
        <c:crossAx val="232441471"/>
        <c:crosses val="autoZero"/>
        <c:auto val="1"/>
        <c:lblAlgn val="ctr"/>
        <c:lblOffset val="100"/>
        <c:noMultiLvlLbl val="0"/>
      </c:catAx>
      <c:valAx>
        <c:axId val="232441471"/>
        <c:scaling>
          <c:orientation val="minMax"/>
        </c:scaling>
        <c:delete val="1"/>
        <c:axPos val="l"/>
        <c:numFmt formatCode="General" sourceLinked="1"/>
        <c:majorTickMark val="none"/>
        <c:minorTickMark val="none"/>
        <c:tickLblPos val="nextTo"/>
        <c:crossAx val="232447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Analysis.xlsx]Sheet7!PivotTable14</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Sheet7!$N$3</c:f>
              <c:strCache>
                <c:ptCount val="1"/>
                <c:pt idx="0">
                  <c:v>Total</c:v>
                </c:pt>
              </c:strCache>
            </c:strRef>
          </c:tx>
          <c:spPr>
            <a:ln w="28575" cap="rnd">
              <a:solidFill>
                <a:schemeClr val="accent1"/>
              </a:solidFill>
              <a:round/>
            </a:ln>
            <a:effectLst/>
          </c:spPr>
          <c:marker>
            <c:symbol val="none"/>
          </c:marker>
          <c:cat>
            <c:strRef>
              <c:f>Sheet7!$M$4:$M$16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2D9-4C38-9DB3-E68A8F5128AA}"/>
            </c:ext>
          </c:extLst>
        </c:ser>
        <c:dLbls>
          <c:showLegendKey val="0"/>
          <c:showVal val="0"/>
          <c:showCatName val="0"/>
          <c:showSerName val="0"/>
          <c:showPercent val="0"/>
          <c:showBubbleSize val="0"/>
        </c:dLbls>
        <c:smooth val="0"/>
        <c:axId val="232449151"/>
        <c:axId val="232450591"/>
      </c:lineChart>
      <c:catAx>
        <c:axId val="232449151"/>
        <c:scaling>
          <c:orientation val="minMax"/>
        </c:scaling>
        <c:delete val="1"/>
        <c:axPos val="b"/>
        <c:numFmt formatCode="General" sourceLinked="1"/>
        <c:majorTickMark val="none"/>
        <c:minorTickMark val="none"/>
        <c:tickLblPos val="nextTo"/>
        <c:crossAx val="232450591"/>
        <c:crosses val="autoZero"/>
        <c:auto val="1"/>
        <c:lblAlgn val="ctr"/>
        <c:lblOffset val="100"/>
        <c:noMultiLvlLbl val="0"/>
      </c:catAx>
      <c:valAx>
        <c:axId val="232450591"/>
        <c:scaling>
          <c:orientation val="minMax"/>
        </c:scaling>
        <c:delete val="1"/>
        <c:axPos val="l"/>
        <c:numFmt formatCode="General" sourceLinked="1"/>
        <c:majorTickMark val="none"/>
        <c:minorTickMark val="none"/>
        <c:tickLblPos val="nextTo"/>
        <c:crossAx val="232449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Analysis.xlsx]Sheet7!PivotTable10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061781947915181E-3"/>
          <c:y val="8.9513810773653293E-2"/>
          <c:w val="0.9337474120082816"/>
          <c:h val="0.89351851851851849"/>
        </c:manualLayout>
      </c:layout>
      <c:lineChart>
        <c:grouping val="standard"/>
        <c:varyColors val="0"/>
        <c:ser>
          <c:idx val="0"/>
          <c:order val="0"/>
          <c:tx>
            <c:strRef>
              <c:f>Sheet7!$B$3</c:f>
              <c:strCache>
                <c:ptCount val="1"/>
                <c:pt idx="0">
                  <c:v>Total</c:v>
                </c:pt>
              </c:strCache>
            </c:strRef>
          </c:tx>
          <c:spPr>
            <a:ln w="28575" cap="rnd">
              <a:solidFill>
                <a:schemeClr val="bg1"/>
              </a:solidFill>
              <a:round/>
            </a:ln>
            <a:effectLst/>
          </c:spPr>
          <c:marker>
            <c:symbol val="none"/>
          </c:marker>
          <c:cat>
            <c:strRef>
              <c:f>Sheet7!$A$4:$A$16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BDE-4E1E-9F12-5801B9BBA61B}"/>
            </c:ext>
          </c:extLst>
        </c:ser>
        <c:dLbls>
          <c:showLegendKey val="0"/>
          <c:showVal val="0"/>
          <c:showCatName val="0"/>
          <c:showSerName val="0"/>
          <c:showPercent val="0"/>
          <c:showBubbleSize val="0"/>
        </c:dLbls>
        <c:smooth val="0"/>
        <c:axId val="229096623"/>
        <c:axId val="229105263"/>
      </c:lineChart>
      <c:catAx>
        <c:axId val="229096623"/>
        <c:scaling>
          <c:orientation val="minMax"/>
        </c:scaling>
        <c:delete val="1"/>
        <c:axPos val="b"/>
        <c:numFmt formatCode="General" sourceLinked="1"/>
        <c:majorTickMark val="none"/>
        <c:minorTickMark val="none"/>
        <c:tickLblPos val="nextTo"/>
        <c:crossAx val="229105263"/>
        <c:crosses val="autoZero"/>
        <c:auto val="1"/>
        <c:lblAlgn val="ctr"/>
        <c:lblOffset val="100"/>
        <c:noMultiLvlLbl val="0"/>
      </c:catAx>
      <c:valAx>
        <c:axId val="229105263"/>
        <c:scaling>
          <c:orientation val="minMax"/>
        </c:scaling>
        <c:delete val="1"/>
        <c:axPos val="l"/>
        <c:majorGridlines>
          <c:spPr>
            <a:ln w="9525" cap="flat" cmpd="sng" algn="ctr">
              <a:solidFill>
                <a:schemeClr val="accent1">
                  <a:alpha val="0"/>
                </a:schemeClr>
              </a:solidFill>
              <a:round/>
            </a:ln>
            <a:effectLst/>
          </c:spPr>
        </c:majorGridlines>
        <c:numFmt formatCode="General" sourceLinked="1"/>
        <c:majorTickMark val="none"/>
        <c:minorTickMark val="none"/>
        <c:tickLblPos val="nextTo"/>
        <c:crossAx val="22909662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Analysis.xlsx]Sheet7!PivotTable12</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87878787878788E-2"/>
          <c:y val="0.24240953487371455"/>
          <c:w val="0.83333333333333337"/>
          <c:h val="0.55889759130298877"/>
        </c:manualLayout>
      </c:layout>
      <c:lineChart>
        <c:grouping val="standard"/>
        <c:varyColors val="0"/>
        <c:ser>
          <c:idx val="0"/>
          <c:order val="0"/>
          <c:tx>
            <c:strRef>
              <c:f>Sheet7!$H$3</c:f>
              <c:strCache>
                <c:ptCount val="1"/>
                <c:pt idx="0">
                  <c:v>Total</c:v>
                </c:pt>
              </c:strCache>
            </c:strRef>
          </c:tx>
          <c:spPr>
            <a:ln w="28575" cap="rnd">
              <a:solidFill>
                <a:schemeClr val="bg1"/>
              </a:solidFill>
              <a:round/>
            </a:ln>
            <a:effectLst/>
          </c:spPr>
          <c:marker>
            <c:symbol val="none"/>
          </c:marker>
          <c:cat>
            <c:strRef>
              <c:f>Sheet7!$G$4:$G$16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538-40FE-A8CF-4311A1946C07}"/>
            </c:ext>
          </c:extLst>
        </c:ser>
        <c:dLbls>
          <c:showLegendKey val="0"/>
          <c:showVal val="0"/>
          <c:showCatName val="0"/>
          <c:showSerName val="0"/>
          <c:showPercent val="0"/>
          <c:showBubbleSize val="0"/>
        </c:dLbls>
        <c:smooth val="0"/>
        <c:axId val="229085583"/>
        <c:axId val="229106223"/>
      </c:lineChart>
      <c:catAx>
        <c:axId val="229085583"/>
        <c:scaling>
          <c:orientation val="minMax"/>
        </c:scaling>
        <c:delete val="1"/>
        <c:axPos val="b"/>
        <c:numFmt formatCode="General" sourceLinked="1"/>
        <c:majorTickMark val="none"/>
        <c:minorTickMark val="none"/>
        <c:tickLblPos val="nextTo"/>
        <c:crossAx val="229106223"/>
        <c:crosses val="autoZero"/>
        <c:auto val="1"/>
        <c:lblAlgn val="ctr"/>
        <c:lblOffset val="100"/>
        <c:noMultiLvlLbl val="0"/>
      </c:catAx>
      <c:valAx>
        <c:axId val="229106223"/>
        <c:scaling>
          <c:orientation val="minMax"/>
        </c:scaling>
        <c:delete val="1"/>
        <c:axPos val="l"/>
        <c:numFmt formatCode="General" sourceLinked="1"/>
        <c:majorTickMark val="none"/>
        <c:minorTickMark val="none"/>
        <c:tickLblPos val="nextTo"/>
        <c:crossAx val="229085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Analysis.xlsx]Sheet7!PivotTable11</c:name>
    <c:fmtId val="1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39919466588415"/>
          <c:y val="0.20798577597155196"/>
          <c:w val="0.86570743405275774"/>
          <c:h val="0.77622394051433252"/>
        </c:manualLayout>
      </c:layout>
      <c:lineChart>
        <c:grouping val="standard"/>
        <c:varyColors val="0"/>
        <c:ser>
          <c:idx val="0"/>
          <c:order val="0"/>
          <c:tx>
            <c:strRef>
              <c:f>Sheet7!$E$3</c:f>
              <c:strCache>
                <c:ptCount val="1"/>
                <c:pt idx="0">
                  <c:v>Total</c:v>
                </c:pt>
              </c:strCache>
            </c:strRef>
          </c:tx>
          <c:spPr>
            <a:ln w="28575" cap="rnd">
              <a:solidFill>
                <a:schemeClr val="bg1"/>
              </a:solidFill>
              <a:round/>
            </a:ln>
            <a:effectLst/>
          </c:spPr>
          <c:marker>
            <c:symbol val="none"/>
          </c:marker>
          <c:cat>
            <c:strRef>
              <c:f>Sheet7!$D$4:$D$16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256-474A-96D9-D158100DD3BD}"/>
            </c:ext>
          </c:extLst>
        </c:ser>
        <c:dLbls>
          <c:showLegendKey val="0"/>
          <c:showVal val="0"/>
          <c:showCatName val="0"/>
          <c:showSerName val="0"/>
          <c:showPercent val="0"/>
          <c:showBubbleSize val="0"/>
        </c:dLbls>
        <c:smooth val="0"/>
        <c:axId val="229082703"/>
        <c:axId val="229104303"/>
      </c:lineChart>
      <c:catAx>
        <c:axId val="229082703"/>
        <c:scaling>
          <c:orientation val="minMax"/>
        </c:scaling>
        <c:delete val="1"/>
        <c:axPos val="b"/>
        <c:numFmt formatCode="General" sourceLinked="1"/>
        <c:majorTickMark val="none"/>
        <c:minorTickMark val="none"/>
        <c:tickLblPos val="nextTo"/>
        <c:crossAx val="229104303"/>
        <c:crosses val="autoZero"/>
        <c:auto val="1"/>
        <c:lblAlgn val="ctr"/>
        <c:lblOffset val="100"/>
        <c:noMultiLvlLbl val="0"/>
      </c:catAx>
      <c:valAx>
        <c:axId val="229104303"/>
        <c:scaling>
          <c:orientation val="minMax"/>
        </c:scaling>
        <c:delete val="1"/>
        <c:axPos val="l"/>
        <c:majorGridlines>
          <c:spPr>
            <a:ln w="9525" cap="flat" cmpd="sng" algn="ctr">
              <a:solidFill>
                <a:schemeClr val="bg1">
                  <a:alpha val="0"/>
                </a:schemeClr>
              </a:solidFill>
              <a:round/>
            </a:ln>
            <a:effectLst/>
          </c:spPr>
        </c:majorGridlines>
        <c:numFmt formatCode="General" sourceLinked="1"/>
        <c:majorTickMark val="none"/>
        <c:minorTickMark val="none"/>
        <c:tickLblPos val="nextTo"/>
        <c:crossAx val="22908270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Analysis.xlsx]Sheet7!PivotTable13</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565377532228361E-2"/>
          <c:y val="0.22903870728389464"/>
          <c:w val="0.90423572744014735"/>
          <c:h val="0.64008203141102271"/>
        </c:manualLayout>
      </c:layout>
      <c:lineChart>
        <c:grouping val="standard"/>
        <c:varyColors val="0"/>
        <c:ser>
          <c:idx val="0"/>
          <c:order val="0"/>
          <c:tx>
            <c:strRef>
              <c:f>Sheet7!$K$3</c:f>
              <c:strCache>
                <c:ptCount val="1"/>
                <c:pt idx="0">
                  <c:v>Total</c:v>
                </c:pt>
              </c:strCache>
            </c:strRef>
          </c:tx>
          <c:spPr>
            <a:ln w="28575" cap="rnd">
              <a:solidFill>
                <a:schemeClr val="bg1"/>
              </a:solidFill>
              <a:round/>
            </a:ln>
            <a:effectLst/>
          </c:spPr>
          <c:marker>
            <c:symbol val="none"/>
          </c:marker>
          <c:cat>
            <c:strRef>
              <c:f>Sheet7!$J$4:$J$16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5CC-46A2-AEA5-B203493C7F9B}"/>
            </c:ext>
          </c:extLst>
        </c:ser>
        <c:dLbls>
          <c:showLegendKey val="0"/>
          <c:showVal val="0"/>
          <c:showCatName val="0"/>
          <c:showSerName val="0"/>
          <c:showPercent val="0"/>
          <c:showBubbleSize val="0"/>
        </c:dLbls>
        <c:smooth val="0"/>
        <c:axId val="232447231"/>
        <c:axId val="232441471"/>
      </c:lineChart>
      <c:catAx>
        <c:axId val="232447231"/>
        <c:scaling>
          <c:orientation val="minMax"/>
        </c:scaling>
        <c:delete val="1"/>
        <c:axPos val="b"/>
        <c:numFmt formatCode="General" sourceLinked="1"/>
        <c:majorTickMark val="none"/>
        <c:minorTickMark val="none"/>
        <c:tickLblPos val="nextTo"/>
        <c:crossAx val="232441471"/>
        <c:crosses val="autoZero"/>
        <c:auto val="1"/>
        <c:lblAlgn val="ctr"/>
        <c:lblOffset val="100"/>
        <c:noMultiLvlLbl val="0"/>
      </c:catAx>
      <c:valAx>
        <c:axId val="232441471"/>
        <c:scaling>
          <c:orientation val="minMax"/>
        </c:scaling>
        <c:delete val="1"/>
        <c:axPos val="l"/>
        <c:numFmt formatCode="General" sourceLinked="1"/>
        <c:majorTickMark val="none"/>
        <c:minorTickMark val="none"/>
        <c:tickLblPos val="nextTo"/>
        <c:crossAx val="232447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Analysis.xlsx]Sheet7!PivotTable14</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Sheet7!$N$3</c:f>
              <c:strCache>
                <c:ptCount val="1"/>
                <c:pt idx="0">
                  <c:v>Total</c:v>
                </c:pt>
              </c:strCache>
            </c:strRef>
          </c:tx>
          <c:spPr>
            <a:ln w="28575" cap="rnd">
              <a:solidFill>
                <a:schemeClr val="bg1"/>
              </a:solidFill>
              <a:round/>
            </a:ln>
            <a:effectLst/>
          </c:spPr>
          <c:marker>
            <c:symbol val="none"/>
          </c:marker>
          <c:cat>
            <c:strRef>
              <c:f>Sheet7!$M$4:$M$16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B69-4A50-9747-1BE03093D796}"/>
            </c:ext>
          </c:extLst>
        </c:ser>
        <c:dLbls>
          <c:showLegendKey val="0"/>
          <c:showVal val="0"/>
          <c:showCatName val="0"/>
          <c:showSerName val="0"/>
          <c:showPercent val="0"/>
          <c:showBubbleSize val="0"/>
        </c:dLbls>
        <c:smooth val="0"/>
        <c:axId val="232449151"/>
        <c:axId val="232450591"/>
      </c:lineChart>
      <c:catAx>
        <c:axId val="232449151"/>
        <c:scaling>
          <c:orientation val="minMax"/>
        </c:scaling>
        <c:delete val="1"/>
        <c:axPos val="b"/>
        <c:numFmt formatCode="General" sourceLinked="1"/>
        <c:majorTickMark val="none"/>
        <c:minorTickMark val="none"/>
        <c:tickLblPos val="nextTo"/>
        <c:crossAx val="232450591"/>
        <c:crosses val="autoZero"/>
        <c:auto val="1"/>
        <c:lblAlgn val="ctr"/>
        <c:lblOffset val="100"/>
        <c:noMultiLvlLbl val="0"/>
      </c:catAx>
      <c:valAx>
        <c:axId val="232450591"/>
        <c:scaling>
          <c:orientation val="minMax"/>
        </c:scaling>
        <c:delete val="1"/>
        <c:axPos val="l"/>
        <c:numFmt formatCode="General" sourceLinked="1"/>
        <c:majorTickMark val="none"/>
        <c:minorTickMark val="none"/>
        <c:tickLblPos val="nextTo"/>
        <c:crossAx val="232449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[Ecommerce Sales Analysis.xlsx]Combo Chart!PivotTable1</c:name>
    <c:fmtId val="3"/>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'Combo Chart'!$B$3</c:f>
              <c:strCache>
                <c:ptCount val="1"/>
                <c:pt idx="0">
                  <c:v>Sum of Sales</c:v>
                </c:pt>
              </c:strCache>
            </c:strRef>
          </c:tx>
          <c:spPr>
            <a:solidFill>
              <a:schemeClr val="bg2">
                <a:lumMod val="50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5849-4818-BE35-3FD5DFB86637}"/>
            </c:ext>
          </c:extLst>
        </c:ser>
        <c:dLbls>
          <c:showLegendKey val="0"/>
          <c:showVal val="0"/>
          <c:showCatName val="0"/>
          <c:showSerName val="0"/>
          <c:showPercent val="0"/>
          <c:showBubbleSize val="0"/>
        </c:dLbls>
        <c:axId val="52053119"/>
        <c:axId val="52054559"/>
      </c:areaChart>
      <c:barChart>
        <c:barDir val="col"/>
        <c:grouping val="clustered"/>
        <c:varyColors val="0"/>
        <c:ser>
          <c:idx val="1"/>
          <c:order val="1"/>
          <c:tx>
            <c:strRef>
              <c:f>'Combo Chart'!$C$3</c:f>
              <c:strCache>
                <c:ptCount val="1"/>
                <c:pt idx="0">
                  <c:v>Sum of Profit</c:v>
                </c:pt>
              </c:strCache>
            </c:strRef>
          </c:tx>
          <c:spPr>
            <a:solidFill>
              <a:schemeClr val="accent6"/>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5849-4818-BE35-3FD5DFB86637}"/>
            </c:ext>
          </c:extLst>
        </c:ser>
        <c:dLbls>
          <c:showLegendKey val="0"/>
          <c:showVal val="0"/>
          <c:showCatName val="0"/>
          <c:showSerName val="0"/>
          <c:showPercent val="0"/>
          <c:showBubbleSize val="0"/>
        </c:dLbls>
        <c:gapWidth val="219"/>
        <c:axId val="2084016751"/>
        <c:axId val="1807888079"/>
      </c:barChart>
      <c:catAx>
        <c:axId val="52053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54559"/>
        <c:crosses val="autoZero"/>
        <c:auto val="1"/>
        <c:lblAlgn val="ctr"/>
        <c:lblOffset val="100"/>
        <c:noMultiLvlLbl val="0"/>
      </c:catAx>
      <c:valAx>
        <c:axId val="52054559"/>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53119"/>
        <c:crosses val="autoZero"/>
        <c:crossBetween val="between"/>
      </c:valAx>
      <c:valAx>
        <c:axId val="1807888079"/>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016751"/>
        <c:crosses val="max"/>
        <c:crossBetween val="between"/>
      </c:valAx>
      <c:catAx>
        <c:axId val="2084016751"/>
        <c:scaling>
          <c:orientation val="minMax"/>
        </c:scaling>
        <c:delete val="1"/>
        <c:axPos val="b"/>
        <c:numFmt formatCode="General" sourceLinked="1"/>
        <c:majorTickMark val="out"/>
        <c:minorTickMark val="none"/>
        <c:tickLblPos val="nextTo"/>
        <c:crossAx val="180788807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[Ecommerce Sales Analysis.xlsx]PieChart!PivotTable5</c:name>
    <c:fmtId val="5"/>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s>
    <c:plotArea>
      <c:layout/>
      <c:doughnutChart>
        <c:varyColors val="1"/>
        <c:ser>
          <c:idx val="0"/>
          <c:order val="0"/>
          <c:tx>
            <c:strRef>
              <c:f>PieChart!$B$3</c:f>
              <c:strCache>
                <c:ptCount val="1"/>
                <c:pt idx="0">
                  <c:v>Total</c:v>
                </c:pt>
              </c:strCache>
            </c:strRef>
          </c:tx>
          <c:explosion val="1"/>
          <c:dPt>
            <c:idx val="0"/>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1-A845-4534-897C-DC8FD1C72E83}"/>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A845-4534-897C-DC8FD1C72E83}"/>
              </c:ext>
            </c:extLst>
          </c:dPt>
          <c:dPt>
            <c:idx val="2"/>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5-A845-4534-897C-DC8FD1C72E8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PieChart!$A$4:$A$7</c:f>
              <c:strCache>
                <c:ptCount val="3"/>
                <c:pt idx="0">
                  <c:v>Furniture</c:v>
                </c:pt>
                <c:pt idx="1">
                  <c:v>Office Supplies</c:v>
                </c:pt>
                <c:pt idx="2">
                  <c:v>Technology</c:v>
                </c:pt>
              </c:strCache>
            </c:strRef>
          </c:cat>
          <c:val>
            <c:numRef>
              <c:f>PieChart!$B$4:$B$7</c:f>
              <c:numCache>
                <c:formatCode>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A845-4534-897C-DC8FD1C72E83}"/>
            </c:ext>
          </c:extLst>
        </c:ser>
        <c:dLbls>
          <c:showLegendKey val="0"/>
          <c:showVal val="1"/>
          <c:showCatName val="0"/>
          <c:showSerName val="0"/>
          <c:showPercent val="0"/>
          <c:showBubbleSize val="0"/>
          <c:showLeaderLines val="1"/>
        </c:dLbls>
        <c:firstSliceAng val="0"/>
        <c:holeSize val="57"/>
      </c:doughnutChart>
      <c:spPr>
        <a:noFill/>
        <a:ln>
          <a:noFill/>
        </a:ln>
        <a:effectLst>
          <a:softEdge rad="0"/>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5!PivotTable9</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DDC-4E58-B0F6-979355003B3D}"/>
            </c:ext>
          </c:extLst>
        </c:ser>
        <c:dLbls>
          <c:showLegendKey val="0"/>
          <c:showVal val="0"/>
          <c:showCatName val="0"/>
          <c:showSerName val="0"/>
          <c:showPercent val="0"/>
          <c:showBubbleSize val="0"/>
        </c:dLbls>
        <c:gapWidth val="182"/>
        <c:axId val="229098063"/>
        <c:axId val="229091823"/>
      </c:barChart>
      <c:catAx>
        <c:axId val="229098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091823"/>
        <c:crosses val="autoZero"/>
        <c:auto val="1"/>
        <c:lblAlgn val="ctr"/>
        <c:lblOffset val="100"/>
        <c:noMultiLvlLbl val="0"/>
      </c:catAx>
      <c:valAx>
        <c:axId val="2290918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098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3920D4A3-9F0A-428A-87CB-D858BD7D7325}">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title pos="t" align="ctr" overlay="0"/>
    <cx:plotArea>
      <cx:plotAreaRegion>
        <cx:plotSurface>
          <cx:spPr>
            <a:solidFill>
              <a:sysClr val="window" lastClr="FFFFFF"/>
            </a:solidFill>
            <a:ln>
              <a:solidFill>
                <a:schemeClr val="accent1">
                  <a:lumMod val="75000"/>
                </a:schemeClr>
              </a:solidFill>
            </a:ln>
          </cx:spPr>
        </cx:plotSurface>
        <cx:series layoutId="regionMap" uniqueId="{687B533C-C47A-4BA1-9FE3-9F23E9FDCE43}">
          <cx:tx>
            <cx:txData>
              <cx:f>_xlchart.v5.6</cx:f>
              <cx:v>Sales</cx:v>
            </cx:txData>
          </cx:tx>
          <cx:spPr>
            <a:ln>
              <a:solidFill>
                <a:schemeClr val="accent1">
                  <a:lumMod val="50000"/>
                </a:schemeClr>
              </a:solidFill>
            </a:ln>
          </cx:spPr>
          <cx:dataId val="0"/>
          <cx:layoutPr>
            <cx:geography cultureLanguage="en-US" cultureRegion="GB" attribution="Powered by Bing">
              <cx:geoCache provider="{E9337A44-BEBE-4D9F-B70C-5C5E7DAFC167}">
                <cx:binary>1H1ZU9vK1vZfSeX6E1utnk+dfaq25AFDDAQIGW5UDhCpNbWG1vjr3yWGBCsmcOrwXdh7VxFjN1rq
p9f0rNWtf193/7pObjfluy5Nsupf193f70Nj8n/99Vd1Hd6mm+ogVdelrvQPc3Ct07/0jx/q+vav
m3LTqiz4y7ER+es63JTmtnv/n3/DXwtu9Qd9vTFKZx/r27I/v63qxFR/+GznR+82N6nKZqoypbo2
6O/3a5Vlt5U2m/fvbjOjTH/Z57d/v9/62vt3f03/2G8XfpeAbKa+gbGEHWAiEcFS2Hcv9P5dorPg
4WNLkgMkBbax4zxe9GSTwsBXyXInyebmprytKribu59bQ7dEh09O3r+71nVmxjkLYPr+fv8pU+b2
5t2F2Zjb6v07VWnv/gueHuX/dHF3w39tz/p//j35BUzB5DdPgJnO10sf/YbLP8nm+yZ9Q1Swc8AZ
Iw6z5T0qeBsVwQ4EsTF2bEfev7bBeYVAu6H5OXACzD8f9hOYUg06e0tgyIEjQRcEIvfzzreBQQgd
AHBUMsoe1eleVe+15p+XBXoGmMeBU2C+7SUwJ7fN5uYtcZEHmDIClgzvNGMIsQNGKZaUol24vCzP
blgex01QObnaS1T+KeNNVm3AzL6Ve8HkQEhwLRjRe30R2/oinQNwPYhS+uB+6OO1H/XlZYl2I/Pr
XibY/HO+l9h4Gnz/tVHXtXmcojfw/uiAcoooxnSn2nDwQ1iAtXMmuLxSmt3QbA2eoONd7ik6iS43
N/rtoMHiABSHUps4O6FBNj2ghAvMIDZ46mI8/bIoz+HyOHIKyul+grJJ1A9dZuotHQ0/cChhTKKH
yAxtGzSE5AFD3OGIoF2RmfcqmZ7B58nYKUL/7CVCs9tk027K28cV/L9bNCwPbFtw5uAHhyO38eH0
gDDBCEbgl8bXxLC9RqLd6PwaOcFmNt9PbB7yznf6xzuwKXX6/U31CMybDeYLYTIBiB/YiDmS4QeA
4POn5u0xHX6tWM+AtfPmpsB5ewncAqy4esvg2hEHdAycHTxRJgHRm+CYOEAQ3L0mrugVkuyG5+fA
CSKL/UxDl7e6DN5Ue5wDRiAuE/wh/5+koQIfEEIwJ/ZDWD0B5hUC7Qbm58AJMMv99D9XCnB56/gA
FEXaQpKfKvGUT+PigEnOBXkM6yb+5zUS7Ybm18gJNlf7ic2Frk34braJ35bvJJBwsjE448+E1faB
g20gEtjE8bxWnt3obI+eIHQx20tHs7rZhG+Y8RByAD7f5s5j5DzhChAiwOFIzCEl2o4JXhRkNyYP
wyZgrPYUjCRRmVbV48z876E0sQ8QYEEgB70PlSd4CHmAiGCYil+h9tNIbfUKiZ4B5ufIKTb76f9P
y9tAZ2+IDD6QWEAag9k9MpO4DDn2ATBqCGHITp9C8rIguwF5HDeB43Q/qbRVdqM2b1oVkAfAB0gu
HxRFTvCAcg1waMJm8oFmm7iWVwi0G5efAyfArPazjva511DwDB7X7BuYMAdINMkc9gz9jGwOioII
AVzuNenx2vf08ysE2g3Mz4ETYD5/3UtPf/zWZQEBiSOB5IXvjsKkgFDABo15ZHEgv3lqx16WZzcs
j+MmqBxf7CUqK91uHuflTXTF5oRRTnZnLhIfjNaLIfvhc/Z47XtdeUma3Yjcj5rgsdrPjOXktn13
uEnzKlRvSWkSfMAEZUg+Fmkgmd9KKcciDjCe4H3uU5pJdPxqsXYjNBk+gerkcC9V5xisSX0d949L
+H9XHwyexOHYAXZ5Gx5BwfmDnSPkIVibOP/XiLIbmV8jJ6Ac76eXuc+RvU2pIZV5Q8uGIVy2sSQO
uq/92xMFEjYUqYEqg+aN+yBgYtleL9dunKbjJ2hdeHupQh90rao3jqPtAykAI0EnCEkECCEBfTcP
YdpEh14ly25wngyd4PJhP73QZ1Vd66xSb5lvAvGCoVSGoR/tMUx+6oGACQDLByUCubsO8CqRdsPz
ZOgEns+rvVSb9UZlb1jvJBT6N8eOsyeR8lNomDxwEPCdENrdIzfRnBfF2Q3Lw7AJJOv9rHRe3o5t
tdXtG8KCKTRoQm3GFg8FGIjJnsICjAAmGDoJnonZXiXSbmieDJ3Ac7mfrMB6U/bJJrt5w1gNis9j
sEblNiqcHXAbqjcQK9wrC7ihp2nnayTZDcqvkRNM1rM9tWJVtbkO6+rWmOpxkv73IJo4B9A7A3VL
vruNk0N3rU2h8VlMCIH15pXyPAfP1vApRvsRCFz/sXH+fh3fQ7T1zf9ywwA02AAAlNsUouSnJk1C
5w0SmEBj2r3yTCCaNPI/L89uiCbDt25hP3YJrNV1qILN28ZlAnRFQhvN/ZT/nnqCIgEvPbLT42uS
2LxGot1o/Bo51ZU9jcpUVY3/57l6O2s27uJwoBntZ31s4m4gbIZtAg6UMx9aPH+D51VCPYfQk8FT
kC720umcxgkUnN90nw300ILJAtbznjmz0cSmAaljj81NHHTo7vW4Ou45z9dItBueXyMn2Jwe7yU2
a9AeXZdvqT1QA2Ac9gWAR7l7TULocesA59D+TB8aBXdoz0sS7cbm171MsFnvZx/0WmfmTeudBHo0
YcsA9NDsLhUgGywbgT4oNnZ3bkXQL4vyDCaPA6eQXO6lupzcfi83VfyGJCeBKgB0nWOoBOxWF3kA
1NrYL7h7p81rJNoNza+RE2xO9pMOGAseR7dldds/rt03SGyglwZDgYbi3caMA8MGcQJsJX7wMxO9
eZ1Mz+Hz636mCB3tqfa079a3nbp+w+4z2KkGBQIM+zYe9GdCQSObHSCIBYDSgSDhqU0bsXlZmuex
eRw7xWa9t9h81WX8OEdvoDvQxIGlQ8btznevCTKwpQOCaMhHH/fkTgKBEZ+XJHoenfuRU2y+7ic2
uoSW2v8PBTYIozE0Zko0idE4tAhCMUcw9qBUU2heLdAzAE3GT2Hy9himN+985rAngGEwX1DKechl
nvI34Jhga9S4uf3RBz2q8H2uc3I31y9L9SekHkdPcdpPEvTzbWXe/Wq7f8pobd3gf8uwwRYB4lAg
dZ7Z3GHDDkPMwRM9xBJgD5/6o1eLtRupyfCtO/n7/eervVSp01C9YawAndEE9qzDwSkP7WsTjwT7
orgN7TriGVV6SZrdwNyPmuBxup/9N2dQcqv6pNm86eYbwEVIBiWcsYlgfE1w4fxAYCHGrsN7Cwh8
6VPNea1Uu/HZHj3B6Ww/aghbUsOJQ+chnLLzblW9bf0NclXmCGgYeGBu5IS3hjIPRVA5HQ9SuXtN
LNxrpdqN0/borTuGG17tpX27vO3e9NgOBKEAFgRaou4VacqLwnErEI6DIj24qIkivSjObmQehk0g
ufyyl5B8Mpvw0bz870kQlN0wFEaBu/lVXduK3saDhzh0SDlsEmO/JMduKO5HTZD4tJ9k29VtmQJ9
+HZgwE41m1MH/ps6GNiXC7sNJAOe4O5FHy96H0O/QpLdcPwcOEHkaj8R+byBHuksMG+6KQryG9jx
BHHzQ60G6s9bGnK3KQq2TT8WFCY0zutk2g3P07EThD7vp+NfltBx8+4S9t4mj0v4OSP2p4P1nv/s
56GEs43ZzO9OM3xy7t6fP70DAQ5ZnAx9iOV2ynkf5q1u/n7vIGoDTfHzlMTxjzyMvFfSsfwzqQU/
GXe7qczf7y0hgA2EzZFwKAK03iEo475/10I+CB9BsyqcRAZM73hoUjZmzX+/x/BPqI/d/ROoYCjZ
Q5LtEOmMFa6fh0ae6aSHjYI/b/7h/busTs+0ykz193vY9Pf+XX7/vVEqSsa2S4mg84Jh6FuyKQiS
X2/OQb3g6+j/Ka4KGudVvEojPax5EA8Ly6mc2hvSXMyoCe1DU1AUuA4yQeSioo+J22gn+6CJ7j8N
fl0Urg4qJ3B1zMrElajXpRf7TndWKhLPeG/lX4c8LgfHrSJVD8e+4n09z6rcmWNkhrXkgX0IUia+
24eki0+aMGtueSRw7RVKDYsyxLJyI9iZfV5YPffKyO+Wom27s4GDvDkO+yVviH+kaWcpl2Vd9gHE
pJnrt1m+wTIbFtAaHM+y2sKrvu4j5LKQWFl+mPR5UJcXyB9q60h0YYvc3oKi/E0T4IAtWskt58pu
/EDN0zroysiNQ4t+DW3Za+XKVprwWBscC+y2aZG3Z4XD69DlgWiDk0FaoVjouEfBeRvYbGEncVoQ
VwWpLRZO1Rh7ZoXQLrNCZPxmgELJv3RlnGdLVtjMDaxYUZf1YRl7Pqp4MEOtGLDwUMxQoBI3Zb7N
mVtkwfd06IPThvd6ru0hUW7F+yJ3UVCIL0PdGWueobabt1nBlzUbZgbeudpuymsaFc0JF5FdebEd
4MOEYfRxUI6etb7ffCmTj1LIZJmWqb1GlUiWQi7yshGR1ySsOC7TdlGQIj8rwtiBBZNz2zW10p7V
S/9jw/ruU5zT+Isd9rHLkyz0MK21Z1RMb62si85FZTq3kF0xy6QlF2GG1MoIib9GtIrdNgz1TPEy
WymZmSPiJ4fQqJ+ch0kUf2w6k2UutwLuZW2xtFDLjiqdrTrZX/KsbErXkrL6TjXyz9M45LMOY7WK
A5bO7dakx9xOqnmVk9QLB5V80g3L3MJC4TLotLxmQVwkbumX0VljsWITNIgir8t7+0T2YghdEyHr
KAsZjOrtzP5YVnm/bItiuMJOchlZufOVsSAPPIfE1wq2GV4xAUpFWkwWfuKTVRCnjcuKLl2VuL31
/Upshi5Gc5lru3ebMDCbcqjm0aDKQxS2xI3z9rghIT1N4ipZ4GbAqcsCXx+WAYlXGo4lWPuao6+d
U4sTxLPWd53WrGQUJ6uM9NKria4uq1oHp7il+jDGKT5uw747SUQyHKZBTj/meYhO6iaPvhRZGH0F
RJNl19X4uNZDclhnWX4SDyS5zgPDfM8vA36kSjycFdQ0H1JTiFmqctS4fi74eR+ZNHEtC4NZwZ1a
i77EH+Vgs8htQSUOk670LTcXSh1lLMCntairD02J1eeusrvGxX1rr/O4UWsTxsVlHdfthVIsP8Jx
kM2tTsmvmvTRVdkwc2yolta8q3l0ZA98cBYoDdMz2J/ur/Kha5dmsIOZHUmxKIuG/qBNWSwJZ/3n
LnLiWSCtVRbn6cpQf53YOpv5dWi7raTdHGXBypH5cU/t3vMldvOY1Dd11joujrPk0A66zs1ormcI
Vc2yVBlfOKHdzYaOFd9zn9bHdtGqRUJ65bGMtB8jTYuTMBb9oS5r/NHv2/5LrdVwTX3UfIQJ8U87
ndefB94jryFtOgM9MTOddtFhm5BomZOIFW5a6/hTrspkCbCDtlhtsZA8zm+wxcxyEGlXuZ1v43nH
OuIWaWnOOGoyx2vSnnmR04SuqKjzY3BCabk282tYyr2eSQdd5l3crEM/PcsbI08c7QRf4EyZZDlQ
WSw63FuNa/fKXjMV22tpYnli6dT52HdNDY6i6uUHrVGylEl3mhR1nrgIFPWorgMyG4hMU89vTbdS
MQqOch1ls0Aw5cFkZOu6MK7kGExNlmTHFqPRkVMQdMH6lDqebSzfqwrWX4dR25Vw06JUbl1F0WHV
V8X3mPF5Z0fxEfgSOfcL7XyL6katkoomy4IodYnKqDoPuOEnjuk716qLIXHrPi4+VVktTzrKh3VT
5dYm17UNHg2154nSReCC9vAPWdv2N72lo96Lg4IeZhltj6wgbZZ+hZqTxpT4yEmcbCFUUVy1lFZn
He39WU+aYYlVF34Ez5Z/ZbLW34XJ+I9exSZxmakCV8rgpo27aE7UIF3f5ItWi/q47yo648g2nqVB
Tk9albUSKI5a166AJ8tTgRKvcVqceGywoqMkJMWVX2dmrnmuV4Kmyvcoi+IfGUHFopJN8VkEGWNz
ooP0Ow4CscyKzl/XyBfHjcgsN+mGchVKcSjr2Enc3gH/5ibEJCcG+tJPI5FW6xj1Zl6LSh8V2jJr
31hsFpGYnrQJb1yryerPglDmOrlsKq8iVifcCrf1xzyoxIfBkv2tjeukdmWtwF1LmOPjpDXWZRhS
9rVQGkxPbGni6sqKstFo58wdBt+fG1voUx5n+ETZfgZmqelnsUh65EY+FUtu4JQrWBOtwp4jrcJL
Uai9TnOxie0hX9gKb0hd6bUVZPRCBEHlIrvDH1ojCZjB3jnri8H2Aj9bjwAeFQlGy8HUXtNnaiaj
wlnXwkSrwNHYLcNMn+nAwZ+4MM2841ayKApNlxaLstyFw8rmgoFzTGJVzSyN81U/2NVHTgNybcIy
MS4y+TCr20ZeIBrli6yonIUdluiS+lFIvNTKyVnsF37oOk0nPyZBxpctkNZea+MPwi9bgD0l9rqw
0doQ1h1J44g5UlZxG9bKMa7Vt/LQNwU/5FaUe1VS9V7m99VZPiT5WdznxWEUOs5hh2nmDVRZXtsO
clj6qOSfIRZwLjsso96tKeY/RGrVX1Mt6MKP8y+0SPjciuRH7JRVBPdnG4g7WlEdOmDyAjcyUXjU
5qW1YplTKQ92EZc+OO1iuFZ5mRZupfz2yKm7GdXg3vpYBLA0SbVIo5ie+RCbLpACZ12zmESLVpQ8
muFigPijAyN8goO6mFVFeZXZZXratA3JPX+wyRL8XbZoSB3PEmP1C0shfujoRJxyxDvwClx9hQCN
VZ4VCQhAev+wziPfC8JYOi5HJYpXNAmQBys7OWt13oReSbqIutzWEL42VT+Prbg9Z2UZuu2A2xWz
++zUxEULeoJZCYtD8hsIfMM5IbGzjG0wK3AmFwTTHUSqmWscu71o7CT4ZMc6+UQciAFJUA3Eo35R
nOaxkcdDzCBaCai/snlep25gR9h2Yw0ezBWNv1J1Uw6zLsDRUWSkLFzVIFVDiCn1YVo4QXWL04hX
MnZj0yORu7gQH/yGxrPOiPKIJmHxkVkVXhNS9ieyKNFMxirwTFB0R2HWDvMAAv8vAxPHEWGXAVPt
rHbUSaYogrskR2nM0TfFiePCPozEK3wmISRL2Rc0NM6qt3jmNm2IZ0VtVfMcD5sy7L8rbn0UORlc
GTZslgwodKtC2Z42Wbu0sUW8mCZeBynCsUpQOk+i4BPAghd1L4gnK1nPcALBjZWo04YovK4o+Yoq
4rtdY2o3iONkFsei9PI0gYlJW+kmaZ+7AuPc1ZxkR0FY4EVWi0UYZP2RUM1p2BPnCpdZEnui06ln
s6xcwH4DxxusbvD8uMazQffG1SRdctG17qAi/LW3nG4ZqSH3UimW0qf8tGNh7OUsi9cZLL+NVfG5
w6l/mZqKHeaW3x9Rp7LXYZqoWRO0xBtECW4OSI+VyrlY9JUZvLzyqdeTunVzbYKTzErAs8dRf0pt
uLlIJHM1mBTyhLw0Hst55T7JWnekhsDBThJDBgQVhoMWMGcC8sPtxDD0SZ+oWqhVlFaQ1lkd94/K
QYCVpnXMLoidFdc5xFIZuGw7hhLtz5R5x8Uhv/3t4syGxmYM9X/Yuz65+KCykvVDrlao0+X1EJXZ
h1wl4amIZXz+50uR3y8Fp3lCTjNmv4KP+xK2EuBCRawLU7hU7hTZHHSkT9wMEu3bP19nbGaY3hMm
sI8Okn6oorNxo/fTC8W670kZ82BV536/CEVJVqzunHkCjzA4K8o4lh8aGdoKQE83OQ8go26HIDy1
/HBMrv0QpPuzSL9DDAQ8bLngHM7KgE3mk9y/to0IDWQZq6LLhrWdlv0SRy1k0CSRPZrZQVhed3UD
OKPSh14wQPiBsXmA+J6KuNZ5X6ogfHiExc+3/7nUKfx/N+bXL8cnYPx6BzsF7h+d8cdvwbmCI/lS
Tb80SvPzb4EwD9KNnM3Wm98IpGcoovsncTzz4RZ/tLXB5JECu+OBCCzAn6rwG3s02afyhHcaxz2w
R4wdQPSL4bANUEt4+oYNa/aePQJzBLWvuwMEMYWDhgVA/sAhQVUMw4nPwPM8HMj9QCgh2M0GWwmB
UELQACrh7OH/hlDCQGE/WeXjFWF5S+gwcDh0g8Ahk9urPEGgq6iF3F4g39Ry7uQktxLPzhs1XFFa
5/GGWCWtIMbpq57MjNPRsIOw1re/B1lJMsvTThfzIxnSvp7F0sqKw1amSbVOaJpbPdBMHc2/09hE
nZ5ZjCUR9gLOCbrlne7r8yTseLIRgub+NaS3BTsBp1Xk2E2RqkAUklMIFEIIplvIORIKdIurW5qm
HxBQJiBykKaoP3ZSnEU/rKoB9+89gfRh6T9l3YBK3poj6OQE8g4eOCDHk6BhB8f2HHGUqjpkobj1
W51FxaFJSUIOE9JUJT8cqsCo1htUDsdTJ7avHH/x58tPLBF06UDj+3jWBIY6AxzIIid6P0RYVMxm
6iZCMY6VZzSwlCHkHo5VRIuya4PSzMrQBCR0LWINeXbWEtxXjofIwFp8ZFiYATejdYFLdAKFWohX
X5ij0ez+4iUJhw5x8D2whMa+vHFZbs9RFyrLCUts3TCrbGxnFgw84MUiEcRA/JOVhrFvMbV9AxXZ
n+r2MjbjdcFEg1cHmheeXDO9bl73mmsLi5ughzXH3MbOk+pLSHwnA3sM/KU6zXx4/o9xgZiCcpr7
58vL326bQ9kUDmeVBPo/QIe2bzugjbLsLsQ3Fk94gT3a2oxuQJEss9KD4smJspBGaxwXfX0RV7YN
PBQEDglMyn8rCWw9YrC3BZjR8fgLe1uSkId+EvV2eUNYCyq36BEbULygZVtXZK6ET9i3soYpgACe
QVv5N6CsmlLOG6XtvH0Ble14AFYDdaD0AofSjTueICyZrAbDlB31ceZf+3LIaLnURZ76/dzy00r2
y16UHSyRP98/mlgyuCYcMQ1aAooKB0vCgVLbExDIIaIyN9Z3OK+Hp9ZhZ8JRIdJOh/CUobqNCATq
Kq16J3c7iE1hIqiyw/oizRlQA5mFyuxCAgNVZrOC6tI5TxuVVd//LOa2DyccalZwNowN2yXgSQyg
LRNbUre+KO1i6L53JfAOtmvXsQ342F2LqeV2JW6si9yJi1FpTKvHHwoo7xfw+W2y4AkpkLdhOKMO
4kXI6CdiiMKpTF8x/T1LqAU2PALrNbRu09ump8fYp2D3K2Da400aUYhlvTJPS0QPhRVZTewWIVjb
0fL3IYzK1JA0x8De5BCG/3m60FTB4JAW2BcEhRPhjJtQp1FYh6EiAPUA/L3yHWal88hUeVKfFYNR
eea1RV+AcBZPG/hM90Wq+5mIh966aPPcX1WyhFTES4fB7o9TiMiM72YSaDPj1dS2knOWymBIPTgL
uwOT6FhRjzIgI2UCfzWGPBeKJS/cENQdtwwl0MbQtSSZDcVLON90Gr/CysyKJmvyb5xqGlEvh/NR
YCn6fi1l6aGBW2Da/f7eeiY1gc/qO3OSA9MDH3WtwaxY1C1+WYfI1IrDFh4IRigwZA608f62LOIu
rlI/1Pm3vAQtKua4igVZOyjE/TGu6h6mQ/pNMlylYdf33K3Dsi1CDwx+y86DYvCtwzIl0XBVWnXF
ToRiY4DQkSZN5DKu6QiPrrCEJdQ3nDbneRnFw9WQsLiNXTtJRqelYPYBIJ3JEH6JIVYdroAY7QA7
TKMeflRADBsxy2mFqwXj9Yhd3AUKAozi7vJSBMCguEJ3EfwJDcEDSK6sbIwNTE7TeNNVLCvyhWxK
1FwQrAfzoSxjv3STJC2d1LMCP+0OAwLO9WsmMp9cNXaDYJFxoOGiH02RaQhR/rw2plYTZp/D3sNx
WzVnUFGcOBPs91mAZJ58GxDkcMA6OMAhVG6rI52scF20YCj+fMWpNXLG498cSKcgKgXfPb1iVdpV
2Ka4/YqHelyMbU1G8+dUPAbnzZqCsm9+hAdYhK1TA+G55mBYYJ3+WYyxVLqlFJCyMkipIYOFZ5yR
35LXATd1YUmWXqUkSw12ja6pdauLsABrFMZVhualz7U6ayoRgMXJQ6qDeSCM02gXMqU2aYCdCYrj
xBfsosNlInq3ahFrzo2wIEcr6NDpY1hEduhGNvFV7hKfoVHZQxvWoW6AOcUrP4rNqPkNFHxPofuG
5z0UDErcNcs/3/HUrgFxISBfHu8a7hZDTrDtrWLmA1lTVPxTU2c2BLG0LB0IYpthXLcEgixyGELJ
D5YtkOIYfgTmLrK1WD4uaVxHreNf+B0bl7RTqCEtD1Xu4NFEFkNlo0WRNHmlgP3vIZWd+WO5E7uo
FyloJ0cFqNGfb8mZWDYghoUAtwlWDRCEVrJJKlHgLB2gLuB8EibEoFsmD0YBjIXrUXXv9Bh2dvQg
mx92o4qDrRxNSplDOr2xQgRhPALqHX6lixj20yUy4uRQtck4D0XfanbiFx18S4V4vMU+SFm1iC1e
4kUuygZXXg/+Am73hVubZABwa/CoMdgwBKpiU+gDmNyagSIfT2qon+OgGS2VKQtYWkMyKH0NzHbs
QEXRaCgkcicb/WNqaQSAdCxNgn4+pAw4uYXEVt1+gii1hOloeYRh9UFJEKxJpiwJS4y0ST5atxrM
5qFy8hbMmoGIBC6ojG/DO8ixEExFGhCYCmN4aBmPJnUEKhFKJ4J39/MzmsJxO+KfIu2JjgoIFyC6
4g6QLvA0nN9CXdQOhPWssC6blGuwDvfhLXCgXRN7kFkCMfeSWZi4o/GSBI5BdGxwS9AeOk287EhD
1Jp3HCqgCFaI6eF4ErUE3w/zQ6KcaDr3W0tDzYwluIcJTxo/g5AFjB7MUlt2CZTPWCX8aOEbIsAY
gEI25yU0EoEHSC1QfNNl4KgeYAuKNoOp7BKRga6AFo1wBHE3AmFFCsEP2UeyObd1qkESGsfgm2Jm
xjz1z7NNJN62iXDzoxMAIwEnoUMUNM1sIBysrMDueqit9Ax6LUwdY6DKW9uPTpgzAP07L8KS5cKV
jiOj0C3LQhVHdlLjjro5RDvWcRmkFln7acixV7S6C65tldiHrV8TNot5ppMbEiVDeZ5qlsIDUAeU
tKekgdLKMBNRJmnuFRA/VvWibaloTsoi9DvtstRO0Qdsl0jOsqyUyIs6U0OVQHeiGCIX+kGAevcC
KEiCMjRD2QJH11k0goIAVCprcsES05PAsztUt/Uyl22IfIjf/MCsTMghMvP4kLTDAGktLMV81cU9
lDqLKo/YooEGFDyjKbC8ly3TjrqqSRL4M0yMg7we8lPdQ5XdVHImldPGXgB1gUM4iMbMCm230NAi
M9teohaFziKwKhHa8zzWKfnU0yaIrU9S21132ZkOm7VVmcw6B4/B6xtaMlZ+GngTZBpYXo3C6qPs
hiRe+grYjcWgiUi1K2ONndDj0ApQiO8ojUR2Ezq5broZLJW+uJW1aVvbi5O2QtGh8bOCihnkATRh
Sz+1YnYiEbfieNmw3KmS8DYUGTYwyx3CQEOuB6wbWNIDggaG8CMc42aYPc8ykud8VUtfhcmHjHZx
EcyjJjBt86Gl0BCjFj5J25qe+5mDixWLSBiIBawVhmM3bwYb3HpSCQXce2ARVphZ6JdD1K/aoLJC
tWxVCt7Gi2ULjUSzJlc1/aKtmtFqBYujhRpviyFsgV6EHKIu6Zoei46dJg7n8MPc/9JSKoHPYDsF
gcsNuiLF96EupNMcRazMA+cQdZbFuddHNK75ssui/2Pv25rsxLEufxETXCQEr8A5J+/OdDrdtl8U
lbYLIRASAoHEr/8WTvdM2R1RNR3zOv3QGZU+eUBC2tp7XTYJBAmUrMe5GNOow3DajOJQ+cPzgA52
taSipO27sJnNsEfJI7kNZ9ZnUWquexfKYn2Xy4x2JUQr5YFJMLtQ0X9kLefRfkvIMGOmojAhZN8j
ak+C3kYZt2y4S7qpS4ZHKTdZ8NMmEQjak+5gubI1QtZxS2GNhjg9AXsN3dTEppe2aMYljuj4KW3T
EddTcijLF9cW01RblN6Y2bRwHU6QOsnF8SW4f6Qs1QRVDepiImaMvoasY8zysxTbMWPZsPT4oWex
RM+jYkfIJ+vSFqwut0VjAewj8o3LUkLgU1bmbahioTumb5IM/8NZMkO3UA0iQZEJ2c7xeBJDREr/
lQz+mOeRlBJYUuQii0cRjX0hyPdpQkEznW3XIdOqtyIJbKq7QlAX4QkSN7mPixxdN2K+IrHri3A7
Sfx9Idlxyx2etNmfc6wsXCHDP02vPILOYmlyGx1PnoYIvxtKdUzNuib4KI7YYtpwDyt6H2KMP8dj
bZZNrwDcBH5HvdH5c08JBB412UoAQJVhIsFc/Fw9fJ9LfCWT0TE4voQfk+Gwamz9M8ctKeQR+K9s
pv19Fnc2ev451dHbx/89yW+fA1KQ9vcsBYHP6mSMxPraQ97S2Us3ZgGDntId752uQC63XfyMArzV
ZUXfHpTe1wVLDZW3s+31mJSB0yrpxRrydyWUIZilNVUDPgL+PcFdAebga1n1cTiS3hZiCvxygPxu
ei3fZlAb7CDEtbcxibRDjVYbPeZbchVccVTn8dujfVseOe8HzE9OOvzFibLhGLyHYg3rtE3scRlB
RI5fBj3FTLzsUUfccoORZsf0vi2k3QWHu8Qgj29JOjvj76DVhfqnmhdx3PrbhEY7WGmL941lmoB0
junYy+sdbjhvLu0BIsWnrXMae7qU7YF8zBueb7eydHpN8nbE8pkpMlYM3q5Idt/NwLKPL0zX4wdZ
2wI/hjE+toPa6XH/o8tbsb24oR3a7jy2Bb4X5GECqVw/B5Yst9nbWunkXC7s8nPKS7la3I7vsh5f
ghNA4+LSdD3O+TWZ9jx+QeYmi7UxU7SMXR3PLcfFqRR4KWGzDAbY5gDAAJANHpNw10y3x3Z2OF/x
uz64XBbnHsmiDzcQSA5eXy1ExxDWDCUZoCzjcwvYMCkTh8+LZZrxA0kjHR7U5PD/QW3A7Wi8JYCK
JmD5w8PaLxygwAaJJf5StHr9mI/cowrgYT/W/lYilEvIf6YUEaawYnDFaVA4YtXJRyMv52ta4qjy
n+PcS8SbdtC6769+wslyGYSVZycG1LtfA5nh274yUmA6LtmPPTNpKNHw2PnWcwjpRKG35WXKNrHl
V8vb0H3ZzpiizPi9x4j6dpvpKd/jBFFuseSYvsSbY9UArzqW+Bt+Wsz9hhlIXHqMd+m6FD8sFjg+
P3VAH6OqG3bgyiVJ+7GErKMLubrPwH7hE3lIjhp2pW7GunoDWfaEDpaf3ThZnl63fNrxHVCaHdAb
R1kO1HCipAdEyZMepa9SqJ3GehkATNBb1efHflrI1gGEb/tiQajMch5w5kHIVGKaUesdk+e67IAK
IOqDNPRRDmOLPwfdjlF+3pCe8ehm47O13UOZyQOk1A7H3T3reZYvTwQwVuAnz2UUxDnfDB3mBtAF
3mEEnQMK3C+khRx5qnAYlnj4e0R2jCof1XFsKMqP5WZTm2Dxvc2kXDSQ6KyDima92XaqOHvqd7dF
zxbJNFCF3Uxl/gXxFusr2syOGZAkPsbAzQgt5Rnl5YFSDR3yVWTWpdKb+ZKXQUzJK/FDPjzkYLYD
P5NUz0v059Yl0vMTTrRsoNU8AP+O6mJImP0IRHLrlw9xO8m2rTkNmfDvN4bcZvpWrt06pZ9nXgCa
uNjeraqso3Sf+487cSnRlcPpAJ3hkiQaOSVjtHSJwypXsoRIDr+MIGRiG5gp3/wcyduznIwEQFzD
5xmOYf0IN8OwHvGvDO0RTZD9H5u3m9XxifEHes9levwOr5mO8InQhuODPAM6oU6o3A9uoxu4wVZu
kS3yhx2iDXOCgIEdu7JUx7/8XLLIKRGJSjR3xz+9QfBHOI3a2nqoLFmVpDYuHp1g7aarLR4B2JOw
8zK93qbx2OVttB9w4AyeCD+gPEG0gOoJ65vE4B8egFsedw4NMv7054WoLXGkTVgq0fNbxTZ2EjLs
CkonR576t4DVvwGNE5yWWA2QLhwg5GxzS0ijWjVpXokpd9EzZF8GY142sHjrTZe2RxoHETiuwdbh
uC33Y8NFusc5UkFIeWxykx40YzNu/liTjO9p31VUzKNSJyEH7Mbz24QABz6CXg/+H99L5iSStyLN
Blb8A/D1W0EPLAfxASs4RXDL/5PcFws4BODV6bPQOsdds7b12A2bRpidInLsoGEF8CKqtZuOe/+H
6u7X2u64PLr4og/Z8aJFXP83+N06r6NtZoCq3kKjBAaMu0AdgJ3095f6DUDHbophW8a1AFnh//Oj
rP+LYWAr+qngSCX/vUbi3mtdT4YT8g7GhWN1l7k4HqrrJJ6wJpbgkf0Mjn9/L79CCOi6hvVT4P3T
RQ46HOs8/fVe+JqlgG9l+4xWUwhjkCQd+fg8462Tp10jdf6nef7PC8KxCOAgL+C9wLP+DVHthY2T
QcX8PRQTOCjaHif+NQs9wtzPnf33A0wO2O7/0KDHCIHdxpQlMLzCMfK7CscPkrTjMuTvf0aMTewH
aB/yLFB69mQu1rM0fLdPbsuCbJQbj3ieWYSGCEoyHET/cEe/rnTcEUqpo5s6+nVQ+FR+p8VCGUcb
C9n0fnjbVBvyOuxx73qOuN4Va4dHIIgL2JllhsMBqUUkjhuRJpvcXq8TKvszVZmmceURWkKNUD/h
49gfPHnoQoZ6st7e+CzzFmb/fhC/P0Y8OBJnMaw3gGQTvO/313WDc3daUh+tD2Luj8i0/0iEzExH
9xSiwhG8SOz/HuqiIEDgRcb7an+4YY9uJr9ej3lkI2hO7x5+Hnse6jNZxRqRVVd2RtvP/+56gPwP
AzQ2BpoPkv8IB9nGgUSvnXx4O5aQJB9Pg/UD9sU4T8eB8fcXPOLLX5YpFgTop6OfHvQokFH9jmdu
Yfed3Wl/xcbI9rRmSrHsS26xYf5pC/7npfDooJLM0SEbRebvoU7xVAXX5u3VWyoCJeNBavp0Uvjx
96P6KcX4y8CAFeJSJQQyMdoKF3hp2q9PLo7By7BOzBfYl2Ixn1LqDzWCQ1dOp/+c9xEceq3nFthq
WSm+o1qsFtouibrFaQ0JTlvr3gD5uUsJsIf4UXHatvoqIDeg+oF7yN89LAUpKKfP8zQplEFWpmSc
Tmpwe7rUsY7zGep/SwG13WU+0Vn+WL7xeX2OYiR7x0eVTP6+b8UKYSSSnLxLgIlISDWuUGiwTjUD
VL94FD8TFBbhz0TVv6UVyNALHBb5jzD2Vmr0W4zQvQmVInSjNDzSgG1NIyS0+vAAPIypwweQYuWO
PWTzcCRz0VtuY0COYrfHpkj2rurnRSV7Nc62hHAaOsVBuurfkMeEY1NUPxOZHxkUmLUN87tPxXGI
s2kFsoTaos/Tkyk0LqkgjkemEIOtgEp18ApuvAvw/EEOLxnS3jJ7yANE3OZa5nF0gAHzaoGzhrc6
rNzCnE2N6J0C7AoEhoFlqKRYCs3rCL6YLVbVhC4QNH0sp9Kw7dRO2NzTBxrKddcfwDccjBZywDjN
H/Qyg0T40BmgzW0DERLkBGdhpySRUJwj6fwzoPScixua+y39klAfluIBsBk3T2MJW056kuMcxaiE
8e4kv9SwA4JLP4064Nk2m093G6o4AjKx1kjNElpAHhj4dteX8zLvFejoDdaZqCwseNFOxPOFxMOy
veax6oNoOEHCPVaKjcp+GoG8RK6COPGg3H7Gogl8eJvfFQpxW55HMeQw//3MswB8H3liGJfj0Hlb
GsOPbHBkQ4+SzZZQxJhqtXGuEkSyVjPcRtr3abX10Vp+QBDXxbOBs2s4q462tBJtuz3T0FHZhG7j
l46s2VUXZ/u1sn69ApKh3zObp7UvqXhg3TLEwIxX+4FjUV+Rluq5wu4Tr9Ka4VMbd7rxZcJRiw7Z
ckGxC0gpHeltYeIvusd2HDeT3+VbZxpGhMDTjSN7lsyTk9Sde7fLYYlPyMqXUxHibMCKzdVXYdxz
mhBza0nU3qp1Xk50BgQN7Ut7tWpXNqLciidmxARe33TfunnizSBMWwUyjg3l5XRT7Kk6Bz6CBR4N
JfjqIow1kTAHbfjK6wL12Kv12l2ge+DfprIfLr1Phr0KpaRnIWP9bAiw+WoARDNXUabbl83vxR9D
NFKU8k592Iq0O8XpEt/AlCG6SsNrdUcA053tMuO9BZLxJ4CHHfRKS1Z+S0D1oJ5JTPJ+TaXoziaM
0SmZ1fJ+XgkAB4SCZg7e3WSzhWGPqq2oOSu5KD51a1qGaygQ3Nc5JTI5aWcWlDmdEjCrZbT4XiyU
qSbikb1RJeQIDUkW+eTXrEedpPQtnZdkqnkh9B+xnM2dZyS+nfPkWKGcHhxqu243Hunsfcz69Rro
d3TT9ZlImwLR71uybdkI/0cBvfgCXeHnzUzb9ymKfJ12yf7HPEudQlFgIB/c9xkrVwzwHUExZV1j
dhhrbnLXwscTJ6Z7CAlDIEZJVa/wzWQ38H4P5sb6yZ5T49JbOihfAen9SLfwNXacP5AE22ed3dIA
Woy7qvVqZQ0NOjsRtowPRhD7ORiPnCwGvQ1Tieuhgehr1rXUwGeUkT/ATOsK/sDxogEUVGmslief
jP3TLMLS1/2ytC+TCNMn641Kq8k7D++nNbKSuD8wrgUwN2w8L/aa+GJ7LNNZDPW4r/IPqcxegeRR
H/Gu16kyZk2eSpAI1ya1Re1szG9IN5I/5iL3dxJ4/wragThclC8Vd7DJhNa1d3kRwdw6JH35h42Q
1DQF8jNZUTlPj/mW92cE+jyvy25nV0uixSN0OtB2bMK+pHo0l9X55CLNmv9hM/6yoU5+2Se1F5fJ
kFDJSbXfAybkIhbm3AlpYHhebEl5ZckExrZvlyoW63qdl725TMhDk6qFheEFBtDyNfMm+yAt16/r
vu7fHRZ4szKd3hMICy4xTopm8tPyjPwyqug2rneRnfsvOwx9l2xIOJRZgJMfRIgJzjKPiBTLrgAe
RPv8Cu/h4rWZR3npqbMv0HZluP81vUniMTvLPJs/A5ebHstRwJEZhvJZKbvftrOcYPtByEUZrGCO
IPFyYx3ZHseZ2w+2KMjXrF8RHNIprA8kKGweYFrvkmxxt96y7brbfKaB2xTjhcPK06A8PtyviHnX
e2T5HefCPu1pIV4KQCef4X9ZPuDAb6+w2dj9nkTQkO85HIZwINyB4U6yelHl0BR7GDOsdzue9zbS
j3BFiEfYW81UQxkSn+0mp89mcaRFcb3vd7Yk7hZCpR7ogNIf2mwvFWK28qeM9cVVAs6vXs1O3hVw
SAOZt9G3iKfQoN0FSvaurIPyyHUb5gBpF3c9zVa2nGK0fITNaSgNv9si0z4CZRkeIjh0Pg6L/QN/
0wLo7ZKPs0IGI+HgfPClhPySmqS7KbVJv7iIu60eBPygkPq4ly5d1+kiUnhQ6lIk7JZwbYtzGaux
vFGiMA14XDhMVvDdTVHuilVyX8q1UhkfH3QEvv82RBPDXOfwldm7qVxB9CTeJhu8spN6l3kSPbGx
7Eydeyv0SZTGvpdtt6oTKN8gblXX666J7EghQuQ8iS5snef9fShG68TlSD3ippy8HnSPWdNb29/0
qMntUCcMmUtNlePrPdASOdeZS9oPG4PFpNbxkN9BrseTZkuQIt4uKMSXj7RD9WcRR6xZaI7EqR0h
K7pal5zBUeLjUX7Ys8DTtQp+iksHU1U7xdcFASNwmYYw2kasM3XPZdT2MOCm7VDayka8heclIqV/
7jKoZqpUkOFJhyTaLxsKTVnHbErju62UfqxTCxz/ng0Ipw0EcnujgWzdyHSBsTVh/Q28Vn6W74YQ
5eWeYfrH2KsGOI3qD5WWSal6tyxEFksTcpkPKQD2WWM/FKA3a5fAZ3giiRvEXS/AzlZqBMxb74uf
xipTAcQPc7K/GjtC9akFUXjfd4BJG+k7f5W1JCmavIgFAyQmbQKztzWgIx1lAVZosN/5ki4PES09
q5XkZK4Y6TNAccDsPiYmst/WEqlJZk1IL1rzJDu1q0hdWiOFExGM6/MhRdsqJvL3ISKaITFzReiG
GpF0wQd0HHVoPgvcIpHFKePzJ9pOiS9PvYLzTJxMCvcXvU+iNXcv4HIVv5JTQWAvX7/su2hfWmG+
tKWhskKVoJ43SDtOHCa/S4yzI0aMyC3YL7bfDiEdHuCVdudV2LI2k9lNxaDSNJVSVD3Dy5Q31uaw
7RUdQXhdF/V1afl+ZnoAi9fC7wmCsYjrxM/b1Ow4a8hjOYvsmUE/ZJtuBdSD5YD1UkEOt31LtOmf
zDTOxWlmrL2D2V4/u2le2pPzLexoAI1bVkXKl9dKy6lJx2k49xOnz2Mfw9i+CH3bcxrdp70nt6kB
Z4nmEeCuS1RFTZpy9HxzzF12n8JzijY6g2pimFVhHUty/QD5IOzsxsL6Vc5b7Oupb2VN8nk1sOkq
Dgkp9JDues4xuFMAxv28c9t946C9p4sEvdZY7ElYt0JvH3DI4+zvcvipOon0ArfA3+PQ6c6OlXnt
RiM+yq5NvgB482dodsqLjkt1ZobJx0jGFi7qXHyKR/UySAjBWtRtZ5Zy+Vlv6aIrmmn9OYu5vXFp
xn3FrZdF3QEbveEmxaDbGAB359catW72TqIquVm3pPvai4x96XmbfOqTbLtbQdw21Ez6OgNi/BHY
O+zqCGkebj4ZT/c55xnSVsTGYw2Sr6Q/auEwquPQ9un8qtci6k5D3oEHBZas8+uRjnCPzrbzC6im
XQMrZJtM6mxAGKnyqJP0fjBz+iqEWPoqHXAPlRyYKOoe31sD/cKaEMHQa5W7lDWLgI4T/RZwet8o
ONb+ZVC0ibo3WRZ/wbm72aqMim29ipY+bxYjoyt0HklfDtnAOdnXHp5FdAp5R6mXr24tDE4HFJ5n
7TjEUJrT7A7Mnb01AZqSyrbIaO787Mxrny6+g7XYIq/t1sF/XZaAvYI9iTLNGYCY31aQVmsFQm49
jXLNboBRt1BMdX5HLg/V6HcCBSk/KyaWW4JmGyhlkY0szcCniJ6iSUHyG+8r/bjMw/CZmdXX/ZzN
zRBHU/zgNpY8g1xDWwwwwpisfNnEcNmQU90g+I3byU9CSGRyJTJPiDgi/ZCh0UhUO34I8YKKqTlZ
s8JgAEEKFlFNhBKwUa/nds3BpKi+lj1yNHs6qti15mHqUqTU2cj3T+Psxv5dqpNtblBU8B4Rrcw1
/Ig2ce0QLlGcypG8y13Gi6pPJjifB6hGo7Feo8JLfgZf1vv4vhc612WNYtsTU7ldqNnVDOctDY0A
fVXAIg8xNwkNvNZc9beh4GkW17ND/WUehxXgUFZ5qLxLd7bOTN2ntu1hL282bBWwKDDjZKOtVj/p
fDm3SNXGaydcpP6cp9mv9CQgf1LjiU6g2p55nIJ6uRjopJaxsYFEsXyUDr0g6EcSQS2FJgMOHRhA
3niL4X9XUclizOMsx9CURnj6iYJkEs9vWG1kDr5hGcoDGU0T7s0tenAdzD3kAgcNgn24s28t4bHP
L5BV79hvUzKX3WdnNhGJaiyAc0UobLnccpwQCMfLRyeAJxR3C/JJ/4DeEnEgtWtnN/WXHeQWnhZO
PKnla1bAo64aOiwujLeZw/D2qtMQWcw1NC+Z4s/ZQk2Xn3LoVLvsJnZuChoypG5BioPSoZ3OxhQS
8ThadAODbHufQsuFzN2UiJihRNOXpSCXbmEqBAMQdgWQ2tVQVLlhI6d29KQbTmaD4KYEdDBqWPCR
+RUnHg05Bwm28tK4KiFTSU4s7Bm5gPZTH03hhpcI4pqlSjU6nFfEYe+cIDZR3+KxR5IF8Tt61Jx0
PpeiWS1kKr7a0wnc45678ENkf1N27QrbNV2vAAN3dzrmWd2nubuXSQjqZDIFrdZaggc20fAsS7+x
6wkZHKuy0QRS+XHrx4tdYogYfWE2+Irjtf9m9pj3CK1EcbRSKYhrlmwP7+cuQrubdouGExJQFIhc
GkovNieLargq/Gu0cw9LcNJuU/K+6NGPptm6cfxq8Uoki1ZFKyqDcY9WFCNWJuKEbMLOV07Qfv3W
opEBABck1Cns8r1oz7BprTw6K5cU0OakUznWPCZan0iI56tk1uzzsA4kmWvG01bXwBM7igKVhflB
FXnsmjSmbvkE5QNUE5CwQmRXQ9IBm/fokhSyImBbDy0Kb1WRCWn4vQff5qst69mJ9fmADhSzhpLd
UXgrIK0zCsqNNLi5KUY07KhYtIgLbAt4MMy3UZVBWnc1mWGStQNe9rpDr4C1wcsnF8Ua40SXhDwx
/jHgYTek5EV5kpBWfIddHklBL017FyEMz19QW27iiUllj6QrS7srZDD5jSWMdq8IkRlspSuR7/WW
8XuoJNtvrU0w88W2e6jVuAMwsu+dr0wXby+Fp+5xs4PAEOBiAznMlEY0ZQpehZ6W7xOghwwtGPR2
nQCz6JoN0ph/bRmBjZD2M7kaiZRQJ1r6PPFWn5d0jD/ldk7QUgQyRPRb2CHQn/dQwXEUHg6Hd9ek
Dt2YUKCM0MeX3Vqu121uIU6bxx1q0JajWVKxlcOhjEAxXJuRhfQMggg0a5zBV9i0a7Yi9EawO3QV
miBBXZi184SkYAzzPfp9uLs2TdaiiWlr2Bk6CPNh82yB6HgZMUqIAdgXYkXRVgr597spOhLeGU02
0ScgCgFtrXpeQo3ST51ocKBLCK+AljzuCgBAtefG5Kd+hb6uyWLVnfbJ429aCjUdVCPKNGtm/txm
MZ5SPvt6W2j4zBAt1lv0ULKmGaa1eD9TC/f8ElE6oR7oAAKpVN9nA09vCzH0DCohHlRlE17eRpFI
X2ER7298ZOZHSPVkDQlY+gdMMW4EzcDKUHd0lrZmG+lC47Yg52qwxcJPTnTFgPhrs+FWJmmg5yXf
6EdYnY1/AHDVo6kG0SpUg1HJZ3R+akOloMN40BCYxCe20YCaoExhaph4TNVJJVJ86Km3W41zE1kd
0vNGZHYqjnnL323ZBhQ6SzV/KAaVfZogsmir1Q2fs1npT3bRukLPQUCPEFRCJ9WuWPKD/dxGW9wi
t/IR+lntyb11cPfMgF2+jK2Lrq3Epm5s17N3i1v0zUInWD0s6+8AC7CriMfFRwDGHcMyaPNXk+7o
xEPi+f1qQ3rdz3pJa7kW25GtxQrKmREIDwOBeTVnYswbNKhA4qS60l9Gmq7De5hlu8YC22osljqp
JzTTOiF9SW7HoAWkgVvySfDgP5V8SSozuxjOSdqfVDHwP6EqjhtCyfJSIN2/JIQnrxoCdPTm4oHC
4o+Jg+L/Eyw3xb0Hx39B5x/susL9AX3y8mhcHHhVLDpOsA/2xxL9yZDRJOiHgPPAjigz5qyBx/4W
IFp0t02p/ZcE1tEUHoXKhB51e+VFoj9GxUCepcjQeIsA1L82ZkzAhEFo2WfZ1+AA/ttTbwAH2Vcc
UOiS1YACh4npEwparcx7S2ZN6Dt0FpkQ5Wc0bYY0yU6wP0Mj4INUE6gG8I36HQlQ0qArVwqrRtpk
OvaLuI6dUHK/ho47LC+88xv9Skei+yupC7WQmhMbL1FTrJRsFsGrh5gFlBbkEbJMujxuoLtLdqSN
BRog1RZ972J/7YIHiFnlqadnQsat+JKP44KgMpl+8APiGBUxbZDnQabQRCFvW+hZCCRWUCMjjYeo
KsAKjU0DFTuhUIIKo7/HR8e7uQGfCZ0eepVtoRcgLLu2h1jItOgKl9ZYgxNYkFa2ezw9rVmxoITp
Mo/OJB91sfFVNuBhC9R9cAx1Xj5IqdEDrJk39AtMTrHJ3Dy9un5fk1DhW0wX6k0TpGTVbgQiwxWH
S1KWNQDrYyQkb2N0hBOtX9n0Lxe1e0qrjhc9/g1SeJb722iZUS/fyjDzIa99XBZsPf8DO/erPwTc
H/zTJayy4Dih0oPu4VduboxRc0hvyq+xhInkJ+md5j0F+2Qz1ULsuRXriE4eitiUVcwO8CFVA2iU
uV6y0bMX+YPn+vv7+pVcxm0x0PRwq+JtPeAOQRX9elsdDXAmtR06v2hz8CzqTfeh+hJdFS5o/zMP
/8BT/krJH1eEixuzcViHwfgenQL+KskAZlgsMewS39XbFdc3UQ1a+Vgw8zMTxEEDt8Y+guOjk+Aq
3x7F/2/m8A/NQJNDDfOX1fEf7Rx+eT/20f7h51/8pZED2jgQJEU0L/BCYTy5n21A0a4hLo6HSpME
dD7DKvvZyIGgUy3FyipYCXb6YKb/d3NQkv0vaEUYhUIHlhq8Qfq/6uXw60KmBOrrEu//jAliK/oE
/M60BwhBsiVE+5XmpwBHWYACG6+4+y+EEbgEyEbYutF9ArdMk99WLt/cEKFL0n61HgjGXqBP1VgV
+ff/t6scA/2LZMny0uPcxFXY+GWOvmj/faH/YK/5z7n6dSC/xSLWaTLqFZdw+xOLn0LXTPvr348i
iX+off6iRoAAAWoVyCzQGAf9LJL0t+mah8iAJZ/sFTzW9qvGu9y2E3LmFAkRLk2hxX6P5I8fnh0O
Ai92Zz9n/pRL8DHBr9sFDbfsx1TsWVJ3O5p12YU9AZBdKYBhv92VFgyC5gCtswUkVrJy/owi9mho
qpz8gNZcvmKSSXB2K6sL+HoVcHZZFPNp0AnIWyR7qDXQNRFtbmEIipgAigTPYz85uHw6q29z6+S1
wGF2Gxd7/jkCM51UggZxj5Muv4XIOtR7jFZRaLO63i6tcr7q/TI0O3o/3rlS7S/dgv8URiB1YtPX
PFXshncKPdaiaW1mtqsLSec7dNxaXvwYyBPcScklcmw46czKa6JiHAIuIWegiaiLvEnui7iHzzFD
PeVTv77PGDorEQhy7xgS6pPeixQMZ5iTeyBt2A+ybOtWO/HE5bp9LRcVntCK06GQ54CV2SpxvW7/
vo05/ySMs9BllcP+Au6MZjiKk+/WeliSwCgvf0YT8aL2YKE/lilcEGefL+RpXWN80THBlCT3OlD0
cFOLAhMRaN4oaMPvULJnC9wQLdSndGSmxv2hMyBdWO0GGT1ACPwdYDWptrC4b3L3L2RPv5cwYaE9
KG1r4qLu0wI5xXUcJkyJhfb2Mm7k+47eeWUltmkHMB2DAh0MHgLlO9COGN+nPO4Dyon+IHnnj93R
khcKDHarCifuDcQNp4za5ILue+JpG9L/Ye9MliNHliz7Ky21RwlggGEQaemFwwe4c/Qgg2TEBkLG
gHme8fV9wMzqDjq9SYla9+KlvMxkhhGADWqq9x6FkpfrRHB1WW8HZFA7oBEzpWXYqK7jo0y2x0mN
3Tm1A6wbhvBmzWQAMZtuVcXtbshsIjMZ93dJMXd3benzw7XTMDHsSALDmwpMCX5yQCVprMgNdZve
cahQObxOxByav87qUiwXbOu6pYoR72NhZlvuvhRJRyw5PrVRX/tidH5wnBafBfaThPvoEMkbAdKG
UCfA4GXU/otvSd1hlij+tRgcRCNgZa1uZWh5B3nQN27IH4r1Iux1SS8ah6msq8tKsbQvWjYvJc3S
vPUVXdlhtdJhcWbB5WDIBz+r5iP+y2ZwR9mrXL8rU+yrGi5k140pCcco9F/akbuyUw5Fu8L7qeyo
Qdm/jTixf1MHat1GaYYLvLjOS4heaxN0MDNXDkKxDa4zaJKFs7wPn8TbWpvHnwSNvMmmH9NNGJQq
SQpt8jKUj5dpEBj36pjMqP5tjcydIrWdbeX1Tg7G8GST6/ie+zI8qlmlen0kqDMYHWlYcNI9oB2K
MD80lD+HKuuyawTqA5VgPb/Ku8C5GbVZv0+dFnUBFx14rZUmL6hFTbcE2vM2KGv7No7q/HkK5XCs
p2m8HRHoXI9NZV5qozVdNZUjL8gs5zutkiTYpta8K3GHrdt5mr0KHmjvSlUwQKUtm1cq/PZYzyoo
uiVZZK3IXss1VaNi2/uD+tuIzJYiZ1qQK6z7+KecTVI2PZtQomRIv3xNrkfTkYglymbXUsbL1k3J
pZ9TxdigBcMnPpiLT5HM3T2iDz9YBX3Knyl9rqGxY/musPL5wG8b3AutmA9TMlUXMhaTm0o/qtzY
xHOC2iJ29hSz5LaIYxO9SuDsZeOQwzDHYlOqgbKrQ3KkPACJetfWY0o5jkp9darrvVKrKY9R2RN+
aF/ZkIMgZSzU1HF7WExc5Ip5XIncHm/ztK5ehqpt2cb65JiiEdghN5ncll3gexQ586boLar7IobE
TRpsKwJbXohcy3dDEaX2CnBHSYvSQntpLXr1UNqNuGA6XfowNeNw42hqcnj9cZGb8i5DGLGfxgBB
wyyt4WaY4/GmsYGH9jZu8g1zGI432igUI0FWg1hkSJh6sMbNxujdbhIQwDFSqS8kwptHa2ybdS9D
fhRttbIBCTxd5SW1INEE4ouRj/43CgvFQx9lGR62Lt9JOfsg8zR1FStq5g4USLGLdsnBLLpnjFHt
Hp2oTdkb68Ta9hPVwxdPBX6q+2un5ca4ykOpbGrNia7MZOwp4LWBs5pIxXkFIFOxsktN39dC79GX
2H12iBttBHlNsrtbw7CYvTYHeoLczZw9J4KhR9VNfWqbfj5GRsOno2IeubJEAmANlGC4fHUMGyWD
f0D0A6G07iiXWVimSRMPAxd2Pr2tz9plYen1vkv18Kej8dNJGpt3WW3KC18rnF1gNs1aVNQxWf2K
vSMarfdkWZOHwYmcXZ5X5p1TmcpGGpQR7bbNd0HicLFdDrvG0UhroZe6HUxL2eha77iF0+ir0DfH
W53E/LOWVekmL5ngpm8kh5kZ7aKkaDcgSfNfMWf4XjRqc98k5vzARApusSkG3N475y6Ps941jcbZ
RTXYc7vWzaeWgLRFPi78y3Qg9eM21PR3ApPfbdsm83FW1P5Xn/vK18wqfWrDgLjXtmL++52SdvR/
Tyq/7Gjow1Y1Su1aRqlyH/gJm4yeTIc4Fd1GkWP0jeKzjUamH7eK2slHvZuMx75WjMdYltM1J5W5
DatQQasWKWswrKFn+X5xhZai/lKEVCtEnWcbJdHH69e33sqM9BwZiRuRqFs1z2Epg0W9kHWhraoC
CC3yE+p0TMTtKAv1wqrIyeVO3O6zqdU3ZZXhy61Vg0VMBo3K4ZTe+LYW7IFZQ/59ncsIoOajoxig
trmhXMx2NF5bTe6jGbUCVzPaHhYR3rgbsgrZHgS7ST7I73eY/kks2BGHoTobfP65mq/IQs1XWtU4
boD9h9syGQa2QE37EirRS50AB2dTmPai9PMbnF3zOipkh86tKacHbG1SrjC5xxtMfM0WCLVzyT2X
2kxixTc6tPxtpwtYzF0mL2IyvreaNSgbvy7Hm8pqOLqtMG93FpRVikeoNJK1gDYYoVIMgUmNab93
Xm2ElOrLq6FNc83NMZrfd8WYbyk1ISuJcqu50AzR3lTB3MOjpKochOl8NQ1aeYBIOmx1oYGOq5Jc
uYeZRYMCO+uJmMkDr9KebUMNGpYm9Zd4NTeLNtHuK53MTZ/vWi1PH9SO6YS6irDaibQXNTCmKyOr
mrWB8/oFU7DoVmMEC1gxGv8QNizMSJPigBlsPkJ9tA7mYEwbu53qvT0JytX61JekfR2zHym8FOx0
eaPPR1SgrHlFR19CAcEc7w2lQg+FAK+/RF4Quz4/eruwHuDQzJXvYfmm5LPoJ8nLm+DnkcPyRDdW
OEIuXTSUyHCpMXVRdifGpEZoAUmZvI6yg5fe1vgsJ/F9yqelspRXd3qvY4RKIuUi8PvbroTKUxgw
eYZY+WVXrbXVjPwJZjP013jyL3kMALtqwc4pceVtbbseNkUaiJ3vR9QuiEtQ5si6c1N0IxsixPBQ
4hhzqZjdipIi9KveEt34j2aWN1Sr9a0Yh0WEq1V7O7Rg8c7R/VAgd6ttJYC2Xe14EXidVQN+n5/V
Wyexn5QcEUcbU3HHcIUU0x4C8rY6STLVbgG7y9LYpBZ6xX+lmB3AMXbsnDIKIog8DIC0QJQ3oxTp
WwE/ZjfPcfg96Hrp/avJ7EbYzvb8VpNJsv4ijM3yNocd/4SuhjK5mLJvjVJ2P8oeS46lLd6x1C6T
fddP80FETrIz0rDzlJCM9boIKuPWsMmnxtQc7sogSjZ91lmTO451tjZxJKItqxfUfhjuUrBk275K
uJKraXQIYm2iYtdWL049Zxeao+jenCwu3PVQBPpQbu0OAeJFk78Q3tMYwMztKw1ggOrWQhbHHjOS
QlWvG279eSr27RQ6i06i2bY25GSRZYhJgDCG5HlrvuJ69OWLAVx8cPtwnm5eBZ65bIttF031NxKh
FONGLRTXk+2035I0tA4JmsNHkreqT6OKTn9QlxPS1LISlZ8demOedxfUAwyAuE37iAdOemNbDYdU
Bv3FoEzJD+RClJzIHC8Kuda/7a0y+5k1lur2kG3+lH1qiTAuEVGTh1W4YJNEhXfuRo3RbSalNb7q
uYWhzZew8qO+D9GBTb+S3rKfRGHBF3dm2w2CdN7KJo3JzFOBIMabOQqpyHerThkHjKA1O1mcxh4S
R4TbdBTk83LaHiZuFesi1OfVgAopaGB6N1F2D6T4acxbkDvs8isSNxj6nYlLsVY+1nqsQ3FIhwhR
s1V11IeddleALrovkqy4bOdU7GvcpRCLAlycAc70hHqs4unNoGQe1yVT+TW1KSpsKl57rTPth1ah
dMS9095xixlWQon8r6mutJcciuktoWL8jDuy+BpXSfVUduVoUWaHBEMOt4qSXV9I8thJQkhj4Ew+
Gro25G5TROP3pIZ3suoQDR560f0KBnug9mtrlyMg4AudyPZHXqqmO/lLzlpJrueiT6lK6kq6axNs
/gMK3UuUkAO4yapsrw1hB9cxwdAqNtK42SC8r67qgMYSeKPFF9b/zzZHWtNxpjmrzhKgivx2RhLY
dLcoirh3BGn4MNaNzsFlaXRqyPxjQ+b/RVfK70bcDJgex7u5E42xtUwEQEo+oE6tZnb2UtGR8HTp
HU0fh9YNw6r+ItW0oTUBHCAz7NTt3PfdSjLjPcUujF0YmtalSMyJzaXurH2YOdxNYxG8yEk2q5yd
ENmPEmztAMwMVx3Ok8DJvvuZpZKudx6N0RguVOxAO/6Uf6WqRmT8tFK7vumLdnoJZr/fQgWyKecj
vrtynHnY9bXFGytsNLRBTM8DxeGl6L71aPWhcR/1BZL2LmLB1g41ypyYasJ1v5WK3LXIp2+5gzyw
ISc3YzmbhwpxKZ7L1tyUae4/F04yu2k92B7FWmAwoz9DeUYWuBI10S29ByqXUmP+JQdOSoSrHLNs
KdbbU3b0I8W8tSoaayDmE9da2Ou/tSDP3SIeULV0UXDw87C7ASASXqYykXcG1Og8cHGiKt23mEYD
PkCuHUi9eNOXerlG6qceqQqbXjqUHUjwpNhNvZ6i3QgwFY55uXGcHu9B2t0H3Qzy21LNgx4U064d
6u+hk1teHIScWASCBzZSxcvQ91wSylmHwciC6yaoEuLfIv/dtXEfwYcvX/QqLr81dotwYxXQyual
UONYvdDKzr+ghBKvyZYMTLZG3HcCQ4wLaUI611EK2AK0XFWNK70uSrmt8nHmaoYg7zqf6vQ+z+Ch
Z7hHdmHUBOuSFNa9KZpf40ipVZ0JVepKr2EEDj+QImUQ2aHFEVRxSar6aQVzM95TANQ2XCc8RYj4
wPqXT1ZmPmQBsTGyV7xQxEHAaWyE+VG3hsTpuwAzb8U0DF43ms8WV5Axni9lrR6Joej8YZEmUjpb
+0GZc7iAfKRvzAoFsprk9Q1lJa+n1vs7NHWJZkMRx2Z0flcIYh8Clt5XSGZ1uJZNUdEEqR79dWNr
yP5yWexUZ+w2IqpwzLcBjHq6U33iQF1yqW+zoDAFLbnUfvAhYiF/m841R3prIF2qvcEgf9crJOOi
smBOVjvu49nu47Tru8wuLFbVAtel2ohszdPiijXKkTjJqr2pWLTiDX+JMmvcpEGZrv9+KE3olmNL
ISVb39sHUxuzJP2o8WDIAO7H2ODIiHvtSm1Rzn481NuSEbl9ngres6CSiLsNQdjboZBzqRMtLWov
r/PuEm124pk11FKfybsIQ7Nd0TO5Ph703KsUmq7p5OHkYqR9O6iMfE3gLGi8KeEtCrw8K7MmZced
1Pjk+d66lP95PhY0JQwLty5Y6rdDQetBC4ua18umUPdXKRQfNjc73ieCjGZK+uO2BK+yStI5vOrS
cfxk/CUTfzpHBZ5kSpSw88UpaWwKjDJUk6Dx6JVBAj7nAc1q+Prx+1we4nQQnfKnvfiEkeyJtw85
ahwXLSIIr6UcTc4gJIoILN2/ToU6e/MkRhQOzrgpaoLkj4c+N390YYJXdCjeaKe4QUcaowaupV6S
JBPaLdnS6GNJBFuY2SqkL0RgU4jS4+Nhlxny7okNnHVLcUpAGX/7xHqDstGKGBavWnrQsv4rzIjZ
C0xmrWMxfz8e7tyERTtBz0faINgwzd8OFyB11xRaVnlW08r7SlQ7Lv/jpvIt9ZNd5tTo/bogdUcK
oHQYAPigb4fCrvTvtzTnbvjRvM5NEGU/oYbRoKhJtStSyurOtGf1OfSXZNJAKv7jxz03aXUHM725
cI/td4vG0tt5CNTa063AONKljWw+lKlPRjn3UvmES/lKpfB5amk3Rt+ACsrW87oL9LFPKcJBlqZB
4Pvk+517IEO1yYHoZOWdpYj6Z+EvGZFcTunAhjpU6VoMxXfTLr7//Uv7c4yTTS2SrTA5qLEDifZq
NusdzLbjx0OcnRxLN2U+DtMDx9Xb58Aoag+1aGuvJHa9CtCOHjBaUSjrh+gpxP62qfJevQmgPa9L
PcDy4euf7Wjvlx46C0kJRTdUh9TF8q7/KKIasux0pXAqL9AA/7RFa7qDllSXOIurfVI6f+3zXrzr
1tLiW0ihWadrr+JaZU8QA7wsHwlQzOkIisv6JJR4Pxd1auhSk6R2kWq8kvL/eCgnoP8kzqTKi9qg
c5uyiFwa/VxamEk+mYpnRuIhbAklW0Nzbp1ME6ehkeU02YXH1oZyVWku9Mm6B1f88PFcOfOZNMsQ
qsa3Yucylo37jycyyywBdYKxEfUxLqVnpFaIx3M3qv7t4EHLDHqj3v6z6/7ZxUC8P2P1N0OdnLHk
qEw/Mxmq6x0S9zkWMgzlCJ5Gp+82QKlnAIjEYyBT/HpdGWT31bryv5lcWTct3na4Nla+E6i/KdDp
JMAzY04O0o7LQ6uPyj6AdnEFhZ6EfoWJDeKdsuFe1W5S0cbtAUDMeD3gxd3lsLBAipNxXA1mNP/T
quT/+aDGW6HREkxwglPXQ2ckNZponCy/NJ0Veoh2vFNoeY8Oov5rlJxfJtOMnrO5o6ddmlI/Tf1v
9ZgEsAIRtyajuV86N0WSyqyGBMwV3dfM52JE8wQ3L7Iv5WBfzT5m36xIqs3CplqhzbeQMse6WMHs
6Vd1L6wDhPTOHY3C8KhtD+u2tQWEnyRek8KzLhO8vnxgx3dH9uu1E9A6wgoQ7HKuOrwtgXDdmRv1
xfKH/JND68xco08B6HfJmUXIfzLX/KwHtFhPvJdYaXCpOPqerw7lOq7jgraD+uB9PLnfBzwgY0FM
07YW2cs7hGlVGH0/lFnhOXZr7Mm3ZpsqqNtLUy/bnW8H7WVI6vXeiJzg4uORzyxfojkVnCtanPd3
jjqAyxh2Jo3moml66s1B+15R77lHlRb/+nioMw+JwGMRjtmS/52GjtRFuW9OXe5lfU1VpNco4lEJ
onNcnNd7XKGR7TYU2CcMfCTtPx78zHMSV+kmtXBuBuhM3m4fVhJ0pJ3y3Gv8AjLukN8HY4DUI57q
vw4DwCWxniwURlh4T7n15ICaoNBi2rna9uM05cNa2GPHKtL1v56mhBsIphBGcftQT+krZVOA4UDq
i66gG9YYEjxFj2+GQZpbEk8///YFGqrOgwkgu1SRT48tmvKWuZFWPBaEG0/BXg97Cw0sLfd09OEf
D/Z+ATIYoQ2hgaSgfXp8wZbTQrPLeDLFuA915RFb8M941O+DwfwkBlnW8tvIm6G4lqI0FBwvp32i
Mx0YXq4gxNDLFCtwvnFAW9HPt59Xc94fSFN+Fo2eH9EhFKXdNYvu9HgxSssulhErrT8kTvmMI/Ve
rxOQYKGZrsJO/B2lh23eUAm89deogxGXt/3H0Skb7h2tbyWe0nWHKe09uvbdoPb9ZJj3QekyDFdD
5KFEH6cJhd5Wxyjij/Z6RSj3ipUb+3LkRPx4arzfRRhFUwk2bAHl8BTThNQT3EysAV7UyWiR6XEB
r/y2cvMYVy0FdXt29an4ZJc8QbYvJyWjsnFYUtI95R3oyM9wWHPtSzwHgf5qSB3ScHmZzFcj3EmI
shSx6QuL55eenglI49kpKXup1g57b7BPqSNvB8KieZLVF9qO0pS3LAkOlrCANq7yAlmc+dURoCDB
MctPfvuzHwb0LDNOsx3j9MMgSQiXtqmpR3Y638QwOA7KSJ7z4w/zfoflFaGrJKXkCOSP4u0sy4yK
YyQoUi9vrZQWSr2nJtq9bbWfRS1nFizcKWJb9iF6hJzs5KBYsU1V9CYWY6kjZPHD/WhiY/34ac7t
QCYhAHBQLuW8u7dPM8O5GDFCJIiHmniFL38RxXTtpmnSlz42/j6K5s6ITJQjAxoHGLa3w9ltZPYI
rhLujv7P5d3VkXnMav/x46c6t3hsVruFJJeLwemJMTZJrs0FiwfYjU13VI0Smy9/UmwptnUg7R+A
9eM92cLmk6Pq3J6HkJSWfBy+7y89pE5VXBF94gWBuAEU/jzHwbaMH4Cg3bFdfzLauQnPtUcw2blZ
vkuSpTyjZdJf1aOxQrLL6Dd3HID+rz9+ma86/NOjg5doCY4jHZnzyb7q4LLusMAnnt0N6gOMomKr
oDhewevoU2pz1vA11mxaKhVtf1NNeXItAZXtQhtN5zzR8FcGcbnWKr/bpIONHqPr4s9ut9rZN29x
w2Zl6pL45+3Mqv1GlUOWcdqMBmWCtnrWWqdwUZU1+8iyH7uR7AS4H4oYuR49JAP8Ht8pvtMFzMV8
1R7KITP2ZJEcQFoKbvSQ5/j4RZ5Za9S0lxYflk4/qdMDMbX4HaKRcJumAtgetXarlogp/RT9yvT8
8VhnXsdiKVjiigV/dhrGCG0CLIfTx5t97adKwmGdSfW5mdLcs5w83iw8ik8ijDOLjiYf0LQZTeUh
T6ZJX6fTCPyJx4vlUxgFiitQ7VDHqBfj1lR9rWoYBagxeu/vnxUM4NKkyCBAPN0pDQWIVW03hcdd
7boyMVwB6DiSjcfgngQPky2Dv4/bGHBJA4AaXmwbbycba2WAklsVngK11p20HlUCRP7jgNfby0CJ
fTLemTOH8YihdA42gsWTV5vhjqVZNK927MEipEY9rNWqqHAKSuu/MxS2aZicBIz26SFaWkbUZjlX
NM0p8luZVnhZrda8iDpN+2T7OjdHFxbl4kNYMv0nJ2mPJC6fyQx4Tdbdd2HxC9vifdrw/aKgOmK3
bv/6csQGhumCbpmC8snpAtRGam0C5p83ixmNnzV8qbt6XZIH+GSgMxszKXX4jYuZBxvH8j3/iETL
eUABRvd2Lw3kYzCOO3uu7j+e9FLnzzjZld+McTInHCVOYkzFrOfY0lZGFJWHRjbyi+hMf+XTSoK3
qA4QlDCHglIJvhZDjRUbh+0OtEJC8q9DDZlHVHqNEQUcHXw2A71zvUhv68NsGOFROMHo5lPvf/NL
Nd9lDeIsbreTiwzW34fSpkgB/O9WagtqLKZ8/wXaEGKrXKPpd5E1C/Kk8h0uUGNwE6cq0WERRXhg
o/qGLp/hDkf2tKeFZ3/d62F21St179Ej+D4qksblDSfbjFxRvQoRCnqIE7NVMczlxsfFjVg4GS4L
Q4/cAVDt9uPXe25uvjbWZZ7oSzfUt1/QrJqqpblN7iETfq7G9tkOyxtDV7Z6VmC3B8j88XjnVjgx
N8Ee6XsKQifjyXDKKz2Ycq+twiXndD2IZD+0+SfB6/uUn0GulMIWsQlputPOobTkw1M7OrmHiPxY
0qYAzaD9o0q+UoS+QpDidlJ8D+jW/PHT6efHJUtrWRwR767wTplVWTlIciLFND+FC6OExiXKEaOL
mm7QzHDHqcCQb9qkr9ZpjkhQ6WBNmJXo9xKVv6Sv8V4HarnVWgNrPsJQJly5o95JBduJX6RG569h
RAqYWHOwdlrNJPdizetA8+9EYjSuPcuKJuqxQS+JuaQXCr/Pgun/hedDu6Uh97wrx4Em3VLjn9M8
wA2bNt5YiiUesOl+9inOfXGMoJoFiZiN4rUh2B97RKQ2MsuTPvfU9nmi3LuaBnWXaG3/ycw6txf9
Mc5pYNSXfZYWzpB7toTEmJNvcLMw3Hz8gZfN5nQzolkdt1U6I0JcX36JPx5GrWhnUxl17lF0gnBJ
k3Eu448wv9HUN9MnprOzg5Gv5M4C4ONd2EtbGGS50LDQ35kZN9F51xvlFgUoWuo2+uT1ndsITNL+
nBZY9t4Fv+k06WaMisqr4/ooQHS7IOgei7T+1UZoFkLzkzepnZsXS82bCywSAuu0TjPTzpL3S5wW
j2mIy0tocCjrYY/J3lgXuhJ6Rlm1Lr5Z/Uuk+qE3BZgaAszZV3ZgJ1t4gdNXC0sQ9gw/gO3x8Zc+
++uxIZJGIn8LWPftlx5Gv1GSkDBnqMpfuhM8hKK/S8GU/HfGsWxuilx/F8vc23Ea+vuEJXo8j5to
STanfc4nBWJZV39ykJ4LW0lOIdqghTo25mXr+mPq6lAh6JAwZ16LZyRskLgO+bEu5CG2tZu0qO5p
VflJouLcBP5jyNOANZ6NFI2emnkgTnZBV/yi3QfidpAbRf/JnUM/N3+5kVIkI3zkLnxyL2oH2yjn
0crYZsT0vQ2BSESwsfpUs13St4GrlErkZuzIm6havAaKtigza0R/Tt88GiRVHv3KBpwicCzgasNn
FLb1XTA7BWSSNHUzv7G3ozXYD7Zk11yZeYNgSmnG9Zwsqc1C/FYHgZ2lsNcjUNe46K6R4pQbWGK/
4I3TqGXSo02XTeKuRHTNYY8d/eNZe+4tOItTlxQH8/a0AJuCwmqgZBD5lfN+bmdt1arGoyxpbSvF
YxvRp+bjAc994sWZhVDGItl6+trLWAtg67FMospR0MV1dbmlgZm91gOf3m3Nokn/eMRX7cTJHoxi
RvCALBeumSdfmganKVXSNPPMbHbccOjMOyPUejcHNX8RAox7KEVmr2l7vPiuqDzYYZs+ZN3cbsB5
OTtlGFCuf/xLnXnvBBuLBdrBGPjuyuuYtJds6dfgwYczNmE9mVd5SNg4ATB4BMgze+giXz4eU3tf
7jNQJZD1WXZtkObi7YoORjmXfs+KbmYfKStMwS2CVH0LyrPZ0f5BXzFTUE7KdOMEdehO1GRwXhja
+uNfRD+zVy6+cOQYdIik0Hbyi6hII8ysjTJ8y7FOaWTxNUR6Oh/RVkM45s1Y+zZGjYzFCkhNShKZ
FivUUaM67G9BnqjbafJVupcTeIt2Vp8Ii/NdODClcEwlW0R9cock/xcU3BVbdr8xzDjcoBU21rWS
t15oVtZmDDtrbQcXokj0uwRuwg3LFhPaxEJ4DO3OOcAT+6Z2U/LJxfzc81MBw4NuLRX608QR6bY4
bVqd50+TkZ5LAVpUc4weI00Jtx+/63NDIbxGa4AbnWPjJACh6AR7fTmWnEIP6chkL26+sUwOTpgG
jx+P9frdTlfakv2l1TxZRmSMbycYDXDSbsgiLge9hMnWUjDG7EUjs50P53sNW1u70OBj3bajGK6F
UIKjaBXHNfS03JW5Wv8T1f9/fMMn+Ab4Brz6/8MreEdvQLeb//rRRj+69j/+x6+8jdppYTj885/9
i3CA04BIhSCDWxFqptd8/n8hHPT/JOfJYaEzodjBTEKD/2I4CEANoEtIkixyT/7P/2U4qP/pUIRA
aSPZfwhRtf/4X//zjVahOfn7P0Ua/1Qt3kw2djCq5ei56BCvqqcniRQTzcOLqPcKmkGvRQgBLpxz
x5Vt+zSZyYut9jEUaHbxHJCfm8RIw8dxwk2tJaWrtva9jUfzoCARvcJ+fNnbBoRBxbwWVa2vQCDm
IAHwBE4d7nmSLvPW0DN1XQUlFkG7cralQ4DgmJ3jsskf2VnVNbwhbDKGnWy0ClJcoDEm2OrejbWc
MdVKXcdJ89Snzn0nowIfViFcU8YvplKqeC348QRmpItHtd6Xff2kcb12Z9nrMH4xadKP6gFw0xds
Ui+Y+SDTyvIJY8/vImhxmSEhdC1THLWQepTIeR6Et5ho6+rJ1GI6TdY4hQeFx8vRe7sjgo91r1j4
MGys7G278RteTe/4m6DN6OsaJ79Foowr0+RVFnbdkF3jD017XoGRBF95BF6DaqPjxojpYzFeAqHI
7UtD2YSwSaloisKLDQ55rFPp2qxM/m0CusCmlrL8l7HBRhE5MA9nYeYrtIDNqgR4v5EtVkDKSUeH
iuUmxfkAFmyWF9LAv5YPuth0Fb+QXpoJnr/gKx1rAJFanb0mP/ebrEHhIT+HbutPyRotpwhWThr8
8FOFGKd27h0VK5uep6XbIIh3F27SFiWPTUe7Hh1K7DT3sGkT6Ml4NgD3YeOdEZ8OGDlXesOgg7T2
tqbcv06SqJrs9WQg+Ckt5oE26cesx/QKc+9+sAk2RMJfAGIe+4hfKogTY68rtbPVYipLBRjqg+W0
goBomUUtP8vZcR0BPqAVawMHow9jIAzmQh9kYnUppIJMymvm8+/RgSrGrdBe4bZ5ITfLt5/5u9iX
6GQ1JV8PrQ2ery/4bzLeUqOV9lpY5QyagnCnbuqn1++dBYuCK2Va0bYKw3rIlAH0w6ev4L11xFAH
VQt+s8iZ1SY/a4fMTttiqhTLWghIDX1NQ/7WtOFCavwirDx71ZdJdN3xuizDup9mvvxQsU7oRu4f
BpoWXoUWq8OxmicLNLJr0muJBcdkWqyvry8jL1kU2IJmsL7ZCz3VxMZXreqQChrkGT6TNk2wJ065
o32B11a6ohyQTNVT7+ptSYSZCbGpk0JFj2XwStWe3yEImwu7UbhpII651CvMvRXqrU0CdJ322Dq0
8TgHUlgwy3L+5TjkyZUtWKiwSGDH92G6SaYg3aisEzXto2MfyuvX5YV/ffZUrROb0UhpWVvAF6GH
By6EjM9thE5yCEIyh6Oq44nTlmWYUCh6/bZKxuMrfn5p0siRLYQpQL3TccHQl3gK+X50JZu3RYmI
pgmMZEM7T2dLv5F0PShM59cJsMxwljj+a4JarIyO64AB3BgzOJXXz9x2yLLammk0whPZQPbwn8tI
Kp4MedRZYSzwjIpHy1B2Lxm90L2IT6Alv4OE349qE/uKwmrO9NZxcXEBZ6m7/NKKwIXKkehriF+U
IJpWCk3mLv1EJNgUWREdEBQvkKzTYpba5WSFDvYlJlme6fmlApbUfS2ng118BjJvrzQ8O9Fo7AhY
aJChjPxh2tC7RqObrtWqOiBogsRKNPV+MBsA7TkwwjHKVE9dzB8KzS1dCz0kHbD5dIqVODu/E8eQ
yuFu1vJpV7ZsJiUKLFdWPLbf8ysMHeZwlkgBN4IdLKPo/M/eJJxRbF4XLXzl3lUC3NdaG97KmilR
S+MopnjamSj/V5gHl2NnYDJVY7ltTHjrSQGpLqzU/HI0jfG6s5LfjgHGjqwNIy/vGhxDsk4y/khI
8s7WyM1kYyxUAMWWbIEGuTorVfxboc14KIsq3dl+9buy+MegbDYs+nJF54rxYGDP22p1/cNWgf3m
ikbHnsp6yAqjoGoe3ipDd20VbbzSB/gkU0SKcKWkCLLXkE1pHJIMhbrKR8Xs1vRv/55ArO5XJhGB
uaEU09APcq7jFxEX41rjmiTdSBX3MoA53dhDGV9NwGIPEV247RWoaLjEYJ9xKy5AOHgSUXsbBoaJ
FcvU0sDa1oByY5LotCwZJ4zlm9kIS40GWpVyKP3uGTJs8ZOb9w8jUotuFehj8tuudGU22SXmuXFZ
GAMggrrYghUekV/UeL7cMob5k8VGr6wDjqI1Agn/yhmKWdkiIxia64S+7NY+/9/sncly3Eiadd+l
95ABcIyLXjQQc5DBmSK1gVGiiHl0x/j0fZBDt6T8O/OvfW3KyqpIRTCAcHzDvef6lmTQQeGvvWBx
GMIEYVVxFSXgE/CHFgbElhlA5cUeHHMmzxWP/n1FauUpcZ1/de7iCrhZDNSYdzvwGX5pjgqfGEei
PvuDiyKPeKbkI815uIjKe+w7jNi24ltnpdzpP5SAt79XTj9WVH/pzNfXBWCCPADPBZrQn4t3n65k
9lXTHwAtrIcdJYRI8/dq1DC+NvnH37/aX/qS9dXWREHTwhj6FxkPcnw4nEvVH4qZG2StBPwctAcp
4/rvf9e/m4B/aAIM5vE/XJO/NAH/1eUcoG/yxw7g99/5owPw/E8EQDlMXH2yeOgFuGP+6AB86xOX
zmdlD+vW9n7ju/3RAQjnk82voGZlocgCc/UmEAemkv/8DwHFjW2tTRvwZ3PwS8X/dx0Aei/uyB86
gHWpbqBqo5tgm887tX6+Y4EcmVZj9tbRLjxSYGxy77pKDfslSqZTEbc28sEa70w9jvM78UrulZ1b
oMpZJI/3aCcxXcpGeyvcAkg40tzLQnroo5OBxqdwdjDhS8u9JMUg72fslI+ltMkx6of0WMaO8aVu
IhKCoYadEIls1QxqcpBZdpiw8KVBmrHrDGTfLN8IO9fClJmHiQ0tNx8IxqP/rorqHLmi2PeCbxqw
2uvaNmkoigiIZlYmJ2OQBHbAeSnDUnPEhnbZPRFwTPBPVEw3deMV+6bw/KtZxhRLrjOZd5PW+2RL
5fq1Maf69UyG6xAMtWh3pmsUe6M24xdAL/7F0PJbYwJSHZnGI/TkemM4oH2rFjh9oLeN+BDzjOO2
hPdE/VpREpedIp/NsAIjI25PWPYkUbWm/Z79SfM+jryI6AT7qrQr9pRN+VNrZQ4gqsLK9k05ZQei
vQhatkaiD9zZCBUQo8+1l0YwZpPxTtXp8s2fx/kFrre4i1moHvAJdxdHZNMd0haipEEa7whd6M86
uehfS9FPG/Dy7g7D+rCH0cGfwVqZ5gR92FCNxAzlVv+u+YLRkT2Hwm9g/cRHC+TKtk8LElSJz9lI
O7ou86Y8ap52BAeMPK+tl8+Ec7X7th3sDwzuzH0zlZ6VY417ctGjo1km5a2xuIu5W3fOpwQkKBiZ
JevPjTVnz/Gc+q9ui1Q+S52GYARnfGiGsX30Iyu9XtgFXo9Sh/Lek3TxOVKWvMpY+j0giG/2gGpN
1sNtrR/sqUD+nzPJuVtmN70GYbXsZtcl6EJrPPe+ShtIVtjwvU0qxbAmgum3oEXcE00hvcs6Vf/W
T1NziRynOBCBJc6Oaop92Tgg4D03fWmbxLhUcWPfgdNdDlMCGkXXBnE2R3uN5a1h2li1fMwW4dM1
yuJYav2xqaI1rqKyPVrmxnyl+HauWyrSY2oUDebxgrV0SXzDbrQS+6ZoxrOZjBa3I6A/jfqxT2L1
lvSePpPrkhtbQCzuWyvG73Y7lcd4bsi0mUv7WLcRFnePpmV2K/NZWPk3yvOGEX1sma+uVz3Wg1ie
JdwWQOCVflcnDr3kBCvqZPNAwSiAOOaSDGyZ6SKc9o2JZ3brUsnCfGXK8A3Ga7KvhrUBXdLiyUsB
KQ30Z1t9yMsz+ApSAoVIj04PEIwlVPngCqm+Cs9H4aKQOaq6OsbIN081/OGKqFK0U25J4Vpk+R0K
guLejoqDM48KlNBSHUH/gqlt+hy0sC9eqRTTo8ued0cQQrvBlUcvW03ZfSN1uHUEC4Qiz5JwSVY9
QWPnL2QHTk+0Tdodw+s65IK6ZFknOc574Oa3WjftxsJpz3C/vCz0ccyrrNxHkpQhoMIFqTl3QBCH
Fy0aQe47wrjLdILfK+oDGRajPlwqfei+wcnknVj6ZtSBKZDFMG3ZkCCQSPAEvSh3bhse3kuRBmSn
1mRBz/HNIut8r02KBfQ8227YDTDGQm/VBsTRvGWSIuF61/3aqvvDU7zMVhYUCKE3eM5JVtFkCm63
L5dzDSv8eq4ifWsY2ktm5p0XxDGo6bTw3YATQA/9rnJCWtbPmAv0Y6ED0cbg3gZmltdfC3LIz1Gd
+Hc2KPqjlPZUgi3Q1F2qtHzjulVoA0Z/c6BA7TOMR7eIo0oVNsSMXAav1kMP5W8RECDvbMnd8p99
nhoXStPkM/7e9Ary3Rd/Uc6BJ+ISggEf8OBbKbfSmF1J2GchnFH/quyt7lZlUXud6WMLDTwtSHwp
m21tyHiHoCjeLGbSbG3Zis/5WJoHR/FXdpFX75IpM7/jfOmvRxutuCXa9eFC0tdLUhbpkzINWB1O
mvs7Ab1xT7wFcQUzbhnNiJJbw0g5xGkxgiFupwe956MH97Vs5lk1WzmZ3plVI1igCUjcjXCzkRvN
GInGXBuNRu+X/RyLfl+Rp3LM/aV5gsC5Tyn4aX2j5TYfhLVthgGYyqz0BeS+VlnoGqed07KzM4bY
PPlGnH+Bmc3IhNKTiQSP25Sv+FlGZnNgVTHVcDQ7/zXHd7Qpq1F/KaIuOnAyJcdIAR1EKHC79Jn2
rbFc/dQojzyC2JU3RloVR9vSyHQHYHBXzKP3hG4j2hlM2h6SISXSYXAJz5kJbdqJxO0u3dx+reRC
7t3Sc/z3nVoYaE1WvJ/EaGwWCvPAlNrZrnSThISqSyd0+fVol1oACpFsvDJP9Ttm+x3P/iyLGeSt
tMWsJ4eKlZKv7toYqTVALD+lbnZBrS2yI9TBjbz2A1ZkfhyKBALJNGpXKZlQZGqVt8NQ5Qdl9692
hyiPs5aBC6rS/muunFfisd5QTX24xfLq1dM9Gl5g7MtIiy7a8tjB7N92bfpoMps8NYnrPjJxMZ9p
PatvAHCnz13ELw6Vo3Grp7Pq8lMT81f0pwY5z6D2hTORsXZNqQXMnQlTrtvb1KyVRWRHmlxNDIOh
3E+9d9uqdnZepBN94BcS3qEYRi4cK2mz2WkDQ5qo1vf9TNWzL6F8X6dNq9WvDQcotZc/bIwpynct
U5Py5Gl5B6k7M8nQEvmZvWB16rvUfQU40n7R3SjObiOU62c3QUeFDm5Jon0BA2ipwkmOpHYEsbKz
dy+ZpPZkt9Fkb6F0MFiqNeLLji1+6k2l6fRQTAR3gyM/SxLjg25iEKnPXEkVW5/xE4wHOnOXfDfV
X/jJaeczqAA1mpzSzoLMahJdoGs15BhC457JbtEO1CJP1cL8J0HveeIJoj3AFIvJfSyMMK6M+TIk
cXvpuJqnRY2BStLxzcrBnnW+owXS0vq9UU0z06W13BILlC2w2905TY95tCN2e94MdaQOZH9aYd56
6V7irQY/Y92VSyI3WavFx8WK1ZH4xujUlWZ6UjoJhwaLZ901misodgSRERv+pRd4CEmfmPdpO6Qk
NEh/y1A62nYwobZjZDUMp5KcB1nUkNzGZT70emMGCmDH3tYjOJI9QPmwyRvyv+BuCuOd6Z/jfZZ6
D6HsWw/gJ7efopZMHIUhkx3aHyTwfzdx/9TEwahmd/x/r3KO9YgC+n93OFgI1l/4o4Xz9U8sGF22
rL83Yn+2bw6dHZQBbk4DsQqa5v9d4Ii1fWM9jIsH18NvC8M/2jdL/yQI0LU9xhL4b9ff+hfaN5T4
P7dvSGmxnLKPFmunyDJnFXL+IDDh+6aGyk29k96WgPUz2TCnN/P7CS3me1kNy3GkKoa8AC8LKtEc
5Rchyu4VgqhsGPVL7daIXVIskmYebkF6R8/5YkbWuU2n6Vui0iymdGSuG0bQubSwhVu764n42EaU
1M+zrcY75Ad0Xx0jVOB2SN3eh2G2rwZCtp6Tqc66YCHXowwU6zHioeoJvJsYj4lvpcfBHootWQ9t
j7LDt1FvlsJ5R3JSfK909xjjrr0Q9jOgomite4Yb/bLphyb6IManvIm13+IRk4qAjDR7XUjMerOi
ePg8xSRtmLNMPjRBjRv4sd22HFruLZlyfrmZZiFvM56w14tLoiOUGmv+INVJu6urbCQCdwAEhAOL
yDqrcZ0ghmBDdVYL68pMkMaiO18I0Z7QNLyh9kOK60Ryaw9R8srWAl2r8EpvL3ENu4FfOsXDbCTJ
TW/3R7umETgQwRnvEbkQ/Wxaw16vceFslrKEy5lQPO8XkpZdCr8ESEdNg7egNa+MeEMMhf8+G/oE
z9nrIJzRV/dnx+9UaEZ5e+qjnOmlNJwFaltNTddO/rkjPw2J40xhrvuNR8AoT9VdhB3nfnBLLPtz
Uh9yTZdfEy3yVOhz8tQh2UzNQ1tQaxuuR3KeOfHh+AVARa2pihvDBXMRePGSYYKb6z6MbXd4QXA5
Bw44Lu9sJDVQKihwdJJR7PonvJekpsUlMMgCucwN3Kcu5CxsZxQTTQsrcUqY7aeAgamyiepwkim+
9VTzIflXeiRGS0ucJlzeD5IyC4uRK5oXENeL+lZ1wmHMHnnFc4QP4jgIItIXQJOCBssZ3hrI+7do
94dN3VQ2raZArZyJVuyM2hfEF6bGeLMoGWfPwK6jaYAi6qV1sTUWTcGfNIb0HutZclsScmwU71xd
c7TYd3Upn+1kVQkWZ5007jq96PQsEVlMrb8pGRVArlDD62iPDmhHw3yKPV4jku0mW5OG5BRvx0oY
Nn08A4JDVBnUAHUExJdvKFtEnoyzshBjlPRQWrZmUcKnpPIgY7IyANz6TKKl3pSsXYxoR0rguixg
CZZOPqKQWJDunhtnU/nGNcksFPy1dQ/UH3yWbl8tDYm2s94xL9ar+UAFw+e+trllMBAkvqm8jjuQ
vHmdUMx6djZS9iIUMPN3abaok1l2mNjRZh/F5I9XvVgIXGrLfN/afa+CulzasyNbskazvryfjcqi
m6sde+9klbrXfHm3JHwx8zr7WDzxtAYoO4WXv3tdbW0yhxTTOs3ko9aTEFOM0NNlRU2XTrbxwAqK
U8srK5jX0iLQHo59yIYkISgm9sLBtBR8m/xWWNWzb5GpGi98sQnYOGQqvqe1TbYlErUwanHdZ6lO
nMkkC+/QLU7JOsdZP+16fMSPkmz0YfaPbm0tW1jWw94zgQ44DUsojidWRxZoPde2SnwvPtvC2JL9
te3n+radsumK5nv5LArLgspFj0CNUFDSArp0e+U+Yktm1DE6BYiaWHKmuDVnR5DakUZ1TRLv6jJZ
btY4PEimVHPLwNmYx413qJHRH3r8KVfEBQLyiSUdQ2QufQgUD4axBOMOLrK9lEzb9m5Xeue8M9/o
soj8jNNhN9GXBRD5QfHKAca74EMByU7vEy0sdUMnLvi0TZHxRfU0nw4/nXmIeGKgVqeXmUKGA9UV
SWXyJmNf8T7orNcpwqlblalvdQiaKMJcAv+kV760AOpuExU3M6vbSr1knr0z7V672PlU3RhDn25m
IG6Ppm8WH3K21KtrxNaDS0LfHbvTeDsbrb4rGqu/HhbF1lu3CEEuci3fMvaEeI0LuX9ILVGfvESK
NyG5pYVoR2rvFv2q0UjGirZxQwubh5Nqe75V4/wQGyUdVakZ6QWMoLpiLjUQJ1lEBz2xs3DIZL4B
gc2RWcQ3hi+zQxpp6a2W964X5IPnhjFn/kZkyjSDSCULCQsNaUt5Vl6An0dPCQTchIQqW36ZUzOl
l9GG9MokEewgzailjzemrxTOebiIZnmEsWqGYOzdDhQV6JHAbeVTG4/mFcX7eLXAfoiDwtFXn1Wb
3NtObzyY8WDulhon3DyyQA6dWSWfm3aN3loAMSeyXpdE62nPE316SxjaPIpk3XL3jjFtmTvmzAWt
Jcy4K092p+4UwN5shcYYSEH01vFzROSQDXL9ZdZiFMT15HbpZ1BeEVYaVTs9T6JcJwRkqZOB3F7R
l9vecNoNO08sII0+Le+eGpwtnOUq7LqUIxg7I2O3bk1sjZO53486mfXT1O7BWhMaG6cRkFdZbHok
2XcCBPiGLINTH2sNE5ruD//ov+vjf6qPESH9XXn8X8Xb17fy5wr5t1/5c8dhfVopSgbwGoPSDHn5
/+w4PO+ThU5JMICgVOY/kTL9ueOwP4HwsRE46WyxqImpuP/cceifTJNa18ckS0eG6P9fKpJ/LpGZ
vGArXd8FqxTAIL8aszKjMdlzW9rB1zSGZDyuCGJhV/kPK8dfl3HryxCJg5KLucVqIPi5El8MiVJi
oa+VaPUec/LpNuR4ejflOGhl8MPn//+xZuS1MCSiEMQQgQD0N/vWD1U/1yJjjSuiA4B5/0Z3uuEa
Y7Q4WTimKHFL5lV//4JUHH/5FPGVYsHQ6YMMYCerLvaHl5xyOJ8GoOEDJF/Okqit1RUL1hjoLlHw
duj5o/8MJVGYO529L5HEBQjovYPMpKIcAKBkD4MFEHaqSI7DU4mYcgJjz55a/1pNaYdICM47oYz+
fly6FMfxbIZVNFUn0vjKuyIv/H2hderJUE51YmZMoRSV6SWaVXqx4gy/jYirZE9cSXlMYzlvWyXL
O1Ozlu94OJfnJLe6Z7eJrxGjptvRLaqQNZCOX0/k1xjtHC9MUNLembIvPxax1DeLGLMnU0/RVehR
seO0rUgxBJ/a19WIMiKqCfJpzb03AHbt2nlkdkLscqGEPLuGqi9dAwJXkVv3phexRpew5mh32nho
kVMzopp8NMSeZtbfeECWV85STth1F2DCeougIGA+utOl2b2mueaP+WZKOlciUpjHeJSvAOPsWV4l
VZPt3ArnbThG3OehntSMEnVRVl/7zm1eM9hInzMO8Hs/1n3Qp7r03zNPgjM3oEGhpzfnGgwE/uEd
k27KKt0Tydc8KTwECQBLbhDmeGiKiKO7chmonQHQjM/evBRhHqUdydwF9162xBKrYGbfpAI8/JTq
bOqy+T5B/bWVht69lm497OpJVztvcDQKrtop37uyTPZJlXybOx5fMZSsc+x7PdmrCxEOW8mHk1RR
cd0WJdskAV9WVOlCtR2tvIjJyI8OeDNtk6dZRLRQrT1YTmofmbdbB7C0civmNL/Ss7h/j6WjvubG
nBXbJV6caqup1D/xEcgNk55vrSoQ54zdBVAvucFu8a4LCMlObp0jjWVCjlrPlwQfthGbH/ZGRO0R
Zh5KRE00SBaD9Ch1ArdR50zrLLSECkqmwzPxjXlAxA+7X0TUi01SOzPUbqe9j0jAuXISeWtP42gE
HiMFbm2+PZNtDtcit8xtZgzfp9LVdnanqevcrJavaoL/zpW1vzbgu29IwDQ3+aLUfWsrLayUd9+2
PqYHe3nRWIxdzCUxt+a8yIvmLst29NmiVZVP02b4w24urbtqLD/DhqzNQ8oOYLAY6w3J/K1iJm4G
vW8PAFsNy2IkNXuNuWLws2GTx2Vubx0TbXc4F62zXHkjNu1j4evxXIYM73QdfCcJgM+5HC2qlskk
9ifmg8Be3M8seh+tLoPMVLAOnTBrPLrULVsyJdx4Q+oTRlItylM7sFvdCXzlVQSMDCyFXibNir2d
O+cmEeMeK8ANEQ6zt5OZZFAQxKVydvRIS3w/5DY/KZp0iC9O22FCqMuuGm9jIsoZUzeYMZOzH2kD
ZHcZjfar2dCYZqT7RlqyHfEzms9ZP2qwe9HDu+/uRDp3kKhEaSdQXnHfPeSQu8DLUhrmr5rd5A/+
UKb7Tq84huvStQ+DjhfCjWatCyNhRnOAfUKc7GlAHDQuwwhDWoOsbitB/DgVIUE2k30wS02nX0P+
PW8wXRiPZlIjL5Lt+j+7kRM9zDM0SAcdjReQvdLsLAIyj3Ux8bq9Rc513hfgY6RendJp9LcKO0YV
lm0EhZ209frcWpZs0TS6xg6Rbc3qKCVgu/FVCHYFtR0jaWbkUeR/mTr+W6u06mGRekQWTaX1pMYO
Y3k3Cav5jijGu+KNpPEuN62aIHayuDY9HUSy7eaxPnoEzdwUduq8wXHh/Qky43eRdMs7bWRXHOZI
GKtQcxr+P1tT5YfpdcUzArnptkB1vGy8pawf4jJJm0BSRhgcHjmqqiT6g7P77yrwH6pArBR/K3XZ
fC/eSGL6/uOg9Pff+VPsTkHHuIHih2KLem5VtP8pdrfRwTPs9ChbKA9Nios/q0D/Eyotdh/49FHD
i9UO8WcVSO24MiYgBdl/RBn+C6NSeHK/VjA6fCqgh/qKOUCI84s2K8+Q/xoLjMrZmZMXGIFVQw6s
4Ns3cW+FtDOl2jXtfFvUJiEsZEwjNnd9ahC92SFdqTj2iNN5idKetGkSHZww9fXx+6ScNQ0WbTFg
TRrSWN1WnkbKaF98sbQO1VmfNrsq9uV+Fnq85Uhx5oAPMT1EyI8fMoW2E+D3cikyxqmsrJBI0/NF
RM0Sm31ySEtC/YqOVXPJmFZJ1waUat15ajmnnFKgYZjsbD/y5sxAdE5zJBQjOtYUS/cV1qgTWpkv
mdtqL2lRIrVsKyew6Kr3rGXiLXgXjkGqgRvCrMmMmeTd4MXvNkbMoCJnPCCv4Q5ZG+ZPP082sy20
IEPovtfj/KNBdjEyViRyvtJxCRBRTxpUq5pdu/DqNIJ3jpj0IHXVtWKOHPQmelrDe4yG/popMkkE
U/VAmBwhAegd6eargU0xkxrTK6/qubyyvOYlYpwQgjSZOHHjL2jJj+tiNFjVHPmcfyE4C+VOXT9M
mbaQKoESuBFJssm9pt8xkcQXBYiAW/BxEtE2cjMnIPV5fQtt4Nj80347ib27uDqRNJq2A6jNUSP9
4rnGt/BsTGSJ/SZyb2OMXsz9J5QiJDYkevkhl+YWxPRCCK52UtbcvtUWizbO0IHI6MhkWgYSbUTx
fFuM9iHyFtKxbNXeEODbvZAi+OjItN7XExWvIWeWT0SQbRf4UAdClzwgnd5TsTRai8ZifIqZbp+s
EhUWaty1uPWj/pumt10VQtkXd4pC7FKmbWKwJk4mj5VUu2yLpHoQGm2+6CrA7GYt7mWh/J30Impm
kThhxDcnyFJo90mhDaQeTK2/hzzPnjVuDAMtLFE8GTQxhviDU19MY+rPMRqAfjd2mv3kWmN6tkpH
/2Lxh28kJXlYphnR6TafZb0zvC4iS4Ykv/M4U6Qca4QChBBlav6AC79oRDvVNblMvjteF2bHFDKu
UGUXK845QNuKmiAzHn7raf590P/DQQ98jZP5/96GhW8FXhfgHD91/L//1h9HvWFYn2DhWJzN8E5W
7eL/HPVgcj6tCDtuero9jnseKj/4mlgWoIxFrgrBau3E/zzrzU9gCjjzMLV6As/Uv9Tx/2rS1AFz
GSakABhdDBdMa21mf2hW0X3UTUs04gWPCzlRI8nxxPZka53hjsMdvcd8yiYmlVsoIArlkDU85Qzj
W3zJVftPjj4GGT9KLNd3Y+lM6jHOgkViDvLzu6ESa3I/6QcUXpVxiXMUkkFP8hvBngOipWAYrf7V
HbBKBwxpVRsSu0N0erRI16Kvdqt3Xyn9hn8j6TdmURhP2Jg8QlsdO/puzHyzdz9c7//HeOE3DMAP
otDf3jHCYhyPlLQMM355VFqpm3BtZ3URE2vDjTMtxdPA0lTsUCuxxB/mycg2KWoMfBQO/sQ518W+
HLrZ2HTklLwjJ5Ak62iNvZGgDIZAlQk9ldvZebyN6yy5zXGGltJnDY9Hzn+WSXvOOSGnbSo153r1
qP5TVsNfLwP7WB7YwKO4N2CY/3wZXMaWo9YU8lKpyH+uY9aRaByRDAUN5rZblKb+QxMZxcvff5i/
DE7QCbA7ximMo5NJFqOwn1/W1idw/zKuLpW3GBcjT/pLJdl8eVHy/PevtE6Yfrxq6yuxBYbM5Tms
pL1f7jPQovPSdkl98RrdemvHGglpRA6LGeRNstXbvgDrqIOZDjMBzuyfbpr1pvj55blRwHFb6ziP
0+GXl3ddkRIzzkRmFTK8lVlvv+XF+h7spZRbhwM+mHUu/X4s2t9EpbX7XRW+PI7I5rFyiE7Hn5PV
OUPoqnwSXWPSKnvz/L3Rhmaja0vpEiBcWyQcC0D4/zDi+nXCxYWiROXYEAivV5P7umr/4dDQnd6u
bPYu10YflW9pxzowQOGr0GIh463i05ik+dfY85uraWmTnQPaKA2RjrkfirYaHFwCDNeqCcVMO+G+
DzYyon/iNtp/ucjIwbmJ0JNztvLt/GXhTyRGqneJEteZ1TYRaG3lJ8ueZYzwKVz6Hvpzq9+RTWX3
QZIkKAdJ5WSE1OwLdN4hOHPg0oVdktVcjPHnMSvr44ykOGjstnnCrO5tWImReUvIKBo5JbIRFp+s
LmOjyZtWQ1IXMzbA5rLQ9YbmkJQHcG/FvZnFt8iPQMsXvdteVNQ+KlpYsXEGbINGOpucDVa/LIE+
etlVAeHpNdJ765Q4REQt8YS/atSJaAm56VJUxAgKgnH2lo0x2toGAOe3RrbqodcJjkZTTdgca9Qe
GbJpPlLxjPk+clniBIj3oq94q7qBjVmrfelLt9xACjWPeV01R6P1i/d0aBy+96LMH1IfRE8wtFZ8
okjp4cu0zZ68QP+mHctpa41duzOMycA/abOQCgfWiy37xYRARSm6Td/4N+zBYgyLRG4ceNSYY0he
K54aGJ4vU6knZ4KXmgdbKJuSO9NMbEzl8uY5dcfqluQdAp28eKdNk/5mymL8kIBNbYxsBItiMjWH
eDepDPXqOI7bOR56b9fVUUIyEe73ih8NeAB1NR90ObDWRj6vhQC9GRLU9rQElioiHHxaVe47fFCx
hTPpbhSGhdSZUNgg405SO6FGGpRJuNOVky9LEd31bJJKjPwpvqruPYkSgplf5ajB+0AMjGEsr78R
ZpcpSrRe9X2jX1Su8A2d/LQFm0OOXHRkQ07HnplF/UDmpjhmsxB92HMNooBJ7WrES0qPzLMo4nnI
qHRstw7LHxLoChbaNwmTHyDy+UyAyWaeyD+7cqQS3FFjhPBzxApnaztHS7LoBhmlIDUa9DajUwOg
crmripS06qLl4RVtJ9xmjDMw3xM/EumVFdYywhiQ+P0YofR1C8aNEVXBDglfuaxMJ07MCr7TSjXq
tCIYqNDlrUy1stzWcep9aP2AWW+j16bap5bXe5c1GSs6VYIIJZaH1STbZT5Isi66hFYrccnjJtMV
EFQnq3Q3F045H3Qp8RBixi5w2aExK/Zd2qZayGU1P2tNuRiU6U6OVS0vde2myHSNxZ2qqs8ZXtTy
KDpfYaNMlHOPMVSIXabVpnFORogzaCYTMwGA3g1N9cDDWJyyGHXirm94B9ua3Kxl6xkTVA843s14
XXozt7bGV6XbRIbRnzq86AVZiiLuV18glzN1JfVJtWRi+c5w20fOzRsoN2Iuk/Zo6Kl1iFOX/tjM
8Tlu0jqNNgvaFDvQxq7xb7NozKxQpG0G3x56qXZmvG7tjCaKbd6u7zZbY06W+pigy4i3uW8lY7D+
HPNqhp3cPrFocVel2hKoKdW+dNVcz1qAGMMzSbRkPkxE6GBp4pGAD7O/OI2POaNi1X1tQ/4q9rEE
q6ChzUFRtYvSxKheF6OoklOLimnaydFe0rOhYvVoZab9ZrMqj7C8cPPu+mrCuSGdJeXN90aGwAKI
MgQwks1TI21fCya5Ji1yNjxI2xm/Nl0iDoM7xmSZk6zEapQ5gdjZRZ1Nu6objMuC/Me6I0XGeDSU
xk8Q8Cs9JCEzUVKDWWbpoZtMEyMLXZ95k2qu/1zp7XpzZlkr924hGSFPrMy9kMUB1yYZic7d1JJD
98wTzH9Gu8/dXXJKdhsyeybCHKUfEf3WAVK+Nz3Me8fJysb+Wk1qLT6xL9zaueYQEISWejzW9bIw
FDdLtez13F3/+PWtk8C7vq+mNC6WXfFX9C0KfEQLNalxfj7w1WkKdLJ3Vefyle96qoKY/48z1VRV
ctMa1txVgSAQicvNuLW/LvHNwhfU+3baTSCBxHYeWnM9NPgyhfxFHCCTT6olA8mqfKbH9k/ekKY0
1omdc1/MsfOGqIa3MZFadS/UpMtzTJmbnZH/5NmDx9NiLyvduLR+3L4CiMdhk0DBNE+1F/v9OWLS
Omzmzm1HCtxZ7BuTjxVNaDt/y4vcvp16qeONZ7aQfx6dkiinMtLKj3nx1zME9SZtNoMCRPbmTFwm
Kzn/s6ZH5a4cm5gFjsUxN3djcp/WSp4xWxIrbZudGXPs2RaPo8T0n7tMG2LiLCq+JosWCf9oVbXR
fi85kGcIDNxS23E9sbeZrfGJTqwftzxkxvZsdESY4oUt1MCTVgw6pXebfen8wX/UZsr00+KrznhX
aCRkUILYGY7piCt+O5UGYarWGDvxseGyoIHPfQdtwTCo62l2i4dsYAXlufJglRP5p8vIBiDMdUOC
uCvo9q8rZ7KuNBhI9TZpSRs8x/PYJKFnyzJ5pBKR77qP4QZVeSqHIE/kKAN/HLyWp8DcPmA6M9IX
0iKFNyCN0PL5qVFC8/nHsJxgmtDy+KRF/83emS3HbWzb9lfOD8CR6IHXQjWsIoudSInUC4KkLfRd
IpFovv4O0Pa+Eu0th9/3i+Oc0GahGiAz11pzjtmOr2mCwSYqfUgCR1px5h0i5ng5yKHrM9K8B27S
jDAQ+3ZC8OxeV16L34fYXuGdYeM7E/iefOx3eML51cagxrImF79i7YALtqPvM8mtLulEH5ag4+4v
HOIOtnM8Y+9A5ut1X0YX7HyeSu41drrwM/d61d/WYW2ywFptmO8DKG7jZhqek1m6hoW+afWxkKU7
Aj9IlHN24jLQ90jCQsnmzh29azObX5PCYZ6uMpuEwytftql9a02i9I7x1IR8rmkyknMhjXbcVn3M
msFpbFDnEucbZWRI0kifBvTrxkmI49w5PPegSP1s48Spf34vPP7XSfmHTgpahxWv9t9bKZdoioe3
Yv6+Z/7HH/2pnTB/CWnmkQZJe/y9Mf5HyxzjKMdJkGIWyojANb+TF9vhL+v50xSIMHCPmoJK5c8+
ivcLZXhIVhiNF0+sf/VveuZrSfxdSUezAnaNRXsH9T2l0cc+AEybVAYLPUdyRlQareTPu9FMlr09
0gDOOj88afGaQ5o7tgyToGY2QXivG60upF/pg92Z3UGoTIjou6/xbzoU7l/zhYAjow1Znda4n8VH
uQWxo7NbWBiSfOqs5obetLgJiO/gPRixW2zMofmUmY7h7DIZM84EKW60ugdGFw7xr0wSzbuehmYn
d+3sV/4XeqzJ9Zx2JL06aW8+g7FUHvYU3S57NHdGsC3d3BI3+FfhXWwdTxnBxVjEy9YhFVOlW7Mc
nYLAZscv5GM66wSFlFHl2IDgHN8HcV/OWwRXNlDJombHkoO5awAd7Og7PHRwtuSwC8fAvl1Mb3gM
GxyqlB7gAkhEKJPNMOZ4NedK3Dux3cCIgQeTRxmjfmYJJEWbex1baUk2UlMW+4xkM072AxtyDU+F
A/XIUSP+PMWJweFykSeSYs3DgG32LROpvAkrwqa9vMdC0pzaxusffOxKt5wU5oPfD+oyJmP8NBkw
ADKfLsOmDHPvunPs+apO0r2R5QVSxcFs7g0nfBZ2Dt0kI1sFTF+ZPllx3PobMbjj2Uga424ZinCK
fNyeuzHT01XiL9iqkvJGzgOGnyWs/U0/eiZJuYXhvMq+yjdhm8IewsO8RIMtMu9eBEV7z1jGBhIY
VLeuXnxGNrY0izPd+t5+zOGvETdtZDfL0u3Qs1p76o7xYRakPNapXZN50LqHsqzqfeurtIhMCcC0
R6lMGoVvXjAuaHfEUBgbexEdGtm2OSI3HiOzS7w7vvXuMvAKwnUxP58S6NDYtLzglJqoPbZxLcqn
Vpn9Q+Ojb+1GCExRMRioqvtsubZra7piY/Z/TfzU2zux6nb4klm7sUxF5azlzuJw4HES085+6Uaa
k5hH0peC235jW3KKQIOhre+T8V74erymq6Ev3bEHhE/G0YFY9nKnDMAf1pjByic6+z5VZD0yXiJB
SmYpt7SsfCoflIjExXWO9+TyIpExleTuBuGwc8PRfLESTJNVTh8Gb1R8hoTmbAPSx0GFOnqMFELl
5x51AcNtQtiOlvZyuW1Ge8ZqqXzYILqxkAz4bt8HG6urfHhCYUfwM+2yeQvRKFk2HrbfB7zQTLZB
bqhjOEnzMmzdxt1NfI9HWLtyPaeU6VWCFPaSITzfHpYajip6lbzrdF/OlotSJ4idt2p0Rg/f6Cgf
cHjVV2EZhnx9S1ecGTrEe1yIcWQFSHlA8QerYKB0Yn1AWmuTBKjC8c6vReYe/KLxjoWSj2E6Lq++
XiYAKL1zDD2szOjesRK0ptFcsxKOzwgmAskkzZvFpkqW2kSSIosQCHI9zpuml/7XOvZDUrw7OcED
Ylapr+2q5eBtIurcVJhSUORolVZXc4OGexPOWh+bxGvoorKIVFGOwv3GRdkvNzojBKIvnfHO4xyO
hrRO9YQPoi9vQGe1h9EK4OOiFW0M5LdmS/Yf0uZrj+XgEpYdZtMhLjk9q7q7zwZbNTuSc+1z3I3d
ldEpeD2+3YmbLMibB1g+Rrk1h8yh0uXfPe7RcCep0U56ceWZWVN6m1lj8UgdUD8w38LANQ/VFiwz
4ty2YfF1+6J4yxPaEEj2sxoFApNKSum5NJ5IJWTgOiFaubdsoq13vqgSfpRWenLviCr8TS52dyIo
aXxOgrSMNFT8e2jG3QUK6e1ieIbcgDpNL4SVc9YFc+1cpqFGFjVqSeOlAdgXm156B2IYcjDyjHt/
5qR70cs+uXUcp+U0OquijCw/7b82s6irjYOkwj3IVS0Ue0Pxgo6pMzeuOemzCiqA0AmNqXSDg68o
cdao9Aa/Lo5YV/dcjjGw/sb6Ht6HRjruO9/rv3pGyCWSUCxXDmvznmZIfpSFRULj6HY71obpyJAi
ftKFNvkPNx3rPA85uo5ibZ4idsebSmNAVBaqdbfzr8zEDZEIz1ZabERvdicQLgx/NfLmSxV43vvP
dmEE6WUlJHFvg82H1Ka/61PvLbcFx1AgrtjjJvtzZqr2mLe+fxvaqclVqzer60NuRLewbyajvcJ+
y5LjllfJHMRvU98cQ3+omKIaE2Kiijm4IIG7bZ38eiYX+eA0RssfLJN1U/OgO5sxC8Zrd7BEZFkD
uREp3elB8p8sEMZX8mK7O2nZ06Xjdk4Z9W1aPzsuxBoivvvLwsZDKatmOqznktfSoAPFXeoSe4+p
n6Uj93Wwo32RXvXUK3QJA+yAdkDhSO46buuIIsV3dsNszM52rGRo72cIcM12Wgbx2cuVqned1xWv
jsLYvpvDtZ2ZOIkVb/PemOk2lIrOKcHzI1iQd6h3kWnA5hp1W9anxWdGYfxc6QtKU31jCKe4n4X3
qZhi95DnVVLtbEf61O19ap/7bPTUxuTgdRMXBD1xxGq+zjgW92owqN6V4PeKiepueFjy+qvtdhWv
melfLXMdXYGsXzdRWZ2DrjevepYznqJ+XvA6aIuZCzAh1IiBQq8JA7l4YWjw3Bumh7bKxBI55mEL
iDg2IPePAYGx9jzFKabNeEQa19AoHlOhrmkEz3dof7NPU6lBRXm9iWVGlpaxxwl9n4R0GjkUuefU
JWNwAsBh4clFSroNmQL10ehkNonxlZPsQkQVW2yQ/tuYT91rEFKMUXIZ4cl3+nE9YFIE76q8CXez
uShnI0e5HIOcFiD59oN3pSqxOJs2KwdrMxnLCmzKc33VoRVsNyPrSB7J2vHciOOJ/GLlDH3uaAtW
zmFg0wcn1yzIFbgH4l3YlN5J55KdgHyDursoICRM24lhYczW6nD+ako7+DRNdEqBPtFyczBRXQay
YKFNQ7s9BI1X5mcJT4Akg9ivrvM6mD5LK+zuTXv0v3ZxkB8ajxDCTYGC880xgSkEjd+hiO0lPjgj
qQQgRHNhy+j8dDhkVWveWlmSYu1ts/AmGfz2W1gLspJKQXRrGxB0QECkxv9qD57YTkOX2urSY8rT
/BE08b+y7p/KOqz835UjfwP9yZamfvmhqHv/kz+n4yJECSVcPJk+bfR3efYfVd06OA8Qyq+8nXca
EHKnP5VQPnp4/ur3+ffvIqk/qzrzF+ChAbRCpmou2SL/pqgjjOTHqg5QFGMjHG9rdcfb+0jOrTq/
73E4jVdm1pZTx6BiVFUJidD1GkGLTAcWR43OV8twKCyQweKLQsRl7gr6fP2DVTlqQZWBDN7alZDr
wQQiIqy7NviUeaAgPBUNeZ2ZtP5GvHEgP0cmRQhO5wtKxdEg9Y01otJHFFI4jzi7qKFW7Rnsfl4j
KswQ9oZ4h67cOJ9OyMu1OIJ/mc+zE8cP2PbaE5TcJ4M1/sABx08iMYVbAAzsT1WPcjyf0Ae6nJMf
UgJfibdNEXDS7F07o4Hk6DLaHf2XUi7I1z2M+/dLod0X/NooI2vV6zM1Ea0m+uaowyTOpAX6SSIg
8ky6PEykEQVbJpGwTKqk869DRC951GOHP3SGwZzTw6pyABGgB2hwRolRkES/NpbjPl9Y/iGk1rxw
7eTxFFU61jeWG9fPapzN+9FLa30AKae2ad+jmcUvZaExTth9wF3ILbu+flIYVj/Ha0JXBO6DY8ME
HbEgHdblgzqM1awnonG7q9EFWNRbFLKOWeidl7QcYXpTXo1NY7ZbWJIj+4jNDBzHjXvExep/DnP6
Ttb7OCh7Hw2l72MivU6MDHsdHnWMkaz3gZK9zpY4nzJm0rnyN9n78Ml9H0SBt2UoxYTPRWWrq4tu
nVlN7+Mra51kjetMq3ofb83voy75PvYy1wmYH2fiZXEpAAuXcnW/ysx3TGzml2qVljA9qZilYZv9
ZCJpuiwYQD6BLKFaEhryBrW8AqtAf3BrSf+mqmbmdOvEjum430VtWjLIE+9DvSQpuz3V+kRjUYY3
0zr969Y54LBOBNP34WCzzgmpDdhj3HRAFs585aji3DqqdbbouX78laeBgWOdm+Er0beMIRmq6uKQ
qM56iAE8HUdqrb1VaoaXYR33nwJHv4l1sqnXGWf8Pu7kCciOjc9cMprfB6LJOhvFQOycinVeutor
DpqTW8x5ejFNzppMwvr3MWvPwNV1SnndBWJ55ZwSb5mTzJ8RH1YX8fuw1jAEg9t2neHqdZo7N1N9
3bk5I171Pu61dBZHnNSDrZnGzaOXdArUbVjD9suSLwoJPocfFZf3xTpL7hfqDK2qg2pg9Ug/dhAy
Y8u8c9OOOer7SLqpHQtJoxub8WXL7rUZXNXe0C9FfuYJXN5mMR9xfqC/TGEaariFqA7VW84QiXnS
OEZuwDgpp4AjSsh6mcb5i1tKN6qLJJy2obZ8CYvURqaCGbiFPTl4tyNtYMYSmwJv3J/RtP/bFf9h
V/wdsf7fe52M5Rv58mvz/bb4+9/8Z1uEa70SEYBwoA+Bhv3/RWPrjgl7DpMSLHvUwKge/hSNmb8I
DGSrogvBw4/bovcLIggrRObl4qRf+6D/otnpfNSvQHbHwBXSbeVyCJlX5cX3+g9YKyI2GEZyh3c5
VOEwDObhif3CqeUpF5WP7bVgW01zWmIAJN0rm3HPuEsqTge+2uCQdlr0mWEcFPa5NhAEIfQ1FMtQ
3m4C1PWkYxW5muJDEWRull25yaix2NIOy+PhImbGEDqPwtUIYln4h2qY0itTV8SlFtQyvgEz22Ag
oyGHVKc1RJbBiz2WAGIR9WvxbNHjU1HjKdnOn3JUtaa9C5xk9O+CdBrS8CbLYPaqkJnDBgu7UUWM
QzmclwOH8JkqErsFTv6GEfrv6pr/PTX/8NQA8g+Q6Pz3x+aqGbI+e/l4nHz/qz9nBAFnRrI30Naj
kFzHBP95cGBIilU0yRPz+yP13XkSUCQpRgI/IogSlHwIz/44T1q8IPc350kOhwwRwn+ltrQ/TAkI
D1yNiGv2F4+vjwDsxwcHQ+A4NJkpjy5FEBkguWHeC4THZ6ayMMu7PODZAK322ht+/MB8Xx7nqo5P
hsziU08vCTqJb141wqsPxXsaBXirCjNUYTwEnDi3ftq62a4RQJLNNJ9uTNwnv+US4PSUJuVnB8H5
rq3gIlM3xWAOnHTa1pavt0iYZWQmQo4HVRnLBTWt92lA7fcPQTgYXL+fk/ANONA910ilNXfeXmc1
3y8dOY0/hh5te6RtOd1yiiLqZoZpbym1fi7e93e3yN+NP/7meiiYbIcFMWDh+7BUWQYIkKQo2uM7
KBsW0+tKNwCPyXfw8yt9EE2un8wn8RgxIVMg1uEPn2wZPHPhvFGCkWGOYNEKoCvpote24+yTtkrn
MCO9uf/5RT9IJt8vSu3E7ImbKRDig3yX2OB+rOhkHgdvZfXhYcP2BP7G3Q6TS7T9v78a4bPkXmEO
8dgEfvzxMBuOWV3lJcKV0S3OtayW/eRJiCADEQM/v5b5YZNZP1qI6ZmdxhaEtnzcZKYCR1RViOzY
pVOJOSBlLrQlXYS4IwJrNumcTjcDo6GrsS/0xVL6EOayHlb8z9/HX79hVwhSMR30sPz3Y5xqicNu
rga6j91QVJzK+7nfegnVVei1mNJ+frG/3kMuhSYlHTFRsJA+ThElQxdbSS8/tuay3L1HICiDJ7hN
2yJFfJiBxfDrsAj+4bp/9yFRdHJu8DzGq+LDulQk+ZglHlnM9dhpGrz8mqM9EDRVZ0Ql/PwzfrjW
ajIXDqcRtMqsggRz/ngTOZkxmjoNM7CdXbLtEEoUm1bIedU+2I8/v9b6Wt9PZddrubQPHCfwhUOC
94/XyjE3GpI+4HGZF3B7DZ2nU5nZ2tz+/Dof+gTvn4mjGggrFhluV+vH6wxe2UuvmbJjzJEEuuFI
b3rjzDVaA227n9IsqxQSG5Czm4VhZLyja5/+Li34IbLke6D2h3tnfQ90KljocJQRuvTx3qHRX2QY
RngPuk8YtqAEAi+K9CFGbAacNWA04tnzP6zn71/hh694hS97nh3Y7KHBh59TJx6dwtjPjilarS8y
96qTZzvzdZvjMJd2W/cbZVA9IVBFEhLFI25WyPn19Cvoqk6+tVCmTkVcxxdIVKpTnMX8Z8mNu5//
Qn/3Pl1+GA6tnA7+xtPm2vG4+IZxQcyM94of1JGR7kpa9jFmc++iNmjnb+bc8H06umNxJpdjLjdE
McTHoWicy1BB4Z2ywL4ODa/3955Om3wL7dPXh5+/17/etYAeqILpYHEi+UuCGJIfhkqEaxyrUGAY
LhIaFvTBe7X7+XX++iTiL+Eno6ONmQT3wo93bWZYfCngT4G+NctdmC3YKuqicS/L3nE//fxaH5dz
bs9A+BQM7I4rkXtVg3y/8c9B7/YOwdvHrqEMTYJYb4G/DBFE6wIWD3hdUj/nS3OY/GejqgFkNq76
hy/WFO76JP54uwY21gZBZbXmCX0UQ5SyNSyejPgCd76cj35psZiqcLLbYwJG8s6wPfH6HkqRYV6U
m7lNCefLspUF61XCvQR+HZ/CYZhvQeDAUey7vJVRV6oBhXtBZEiZEg2SAgu/X0o7/qanoQQAUC5n
2G545MNOeiuppzhZFQZ+LQULLnQd694dCu+TR2l1oYCHACtw5mEr2sx4INNiuZvRlQ4blJf6ppKE
lZaIq15x1cfn3mhpeYVTHX+rAmzVJzzW8Ipq6G8XS286PWP3FDu37a/5wEZTOCQtADN/oWdjvtVD
ZT+OwN9AZ8e6MqJ+ip1vpVYOeik6E+muD/L0nNg82Y7L0mJKnb0OxIihmkyAVTdGAH6i4ti4GkCD
hBzgMBn2IvWcw+iQ+UIS19T/Gvjkk9Q0S5+DbpTBPUgp7jee/qTYF03I5dtWGneBheCU+dzgPy9O
7G4nIuvO/vq3PUOTc4Kr0tl12diPGx8n+wNBY/OZfab83IGVuHn/emNvVDurTsVda3dpcWoW7KDH
2EzwkluiSs90RKph1y1pjmrhfbUazPkSOCsrFApf42vdFNyRjZhMEWEjAoOStXx3My2WPpJCpA84
GpwvA6pw8tUTUd/aheWvDCdeB/dDegaRnGx7qKCvUhD7SsNRzskhRPaIztxlU8gT234Mai2tjWHx
3Va2lb0iirP2JkyvF5qXyKh5aEq5ibNquaNfOYEPKuR0K3Q33WSzo1P6kmb2tfTQj0/Icj+TN++U
O3u9D6uxiU/BAOMLu0Wgsu0ymRxgzKpZ9rUuuZd8FKrnZJxRm8aUXvOGfu5yV7kGIqSl4pwzpD0I
qpwPgKIgH5c46rnBdqJP25cU5Tm6nYC7F8z9dCuh4DcXQ0rF4LmN8eDBV+N3TJz5nBhlfioCYv4W
hr6TdKDJG/QSVY5yJAGtukOu6Eaz0ci7BHbpUQSyvkSI40QA9rKtZ/XibNr1chrQuF/Yvhs/JMrf
NQ6z5s4jJmfmalEcuzQwF/9QZEsb4cyYDgBJ7Ocg4LFrnQp44AyTrwArAc16YYBtWZHp1XKPyLeK
iM0ti4hv1focZvomS1CO0qPcpynwO/CFzQntF8od7PybohrDTVfxscoikFFaEEMyazVsrN5BQuU6
zxL90jmpshs5KajA2oYcPwcO0zYLQXOXPZKuBIy3b61LAhAjMRRu1Kp6PBRhJaJiMVcioPC2YUt0
bBam9306v4at9dIORr/LjcpGpAgjzmJ+eTRE8NQhDCFOCQ9tNE8Bu9rQWl8r2zkhDjU32squ6fCP
28LxHrSOLxsE0k+qtZZd6szTKS0rFmBnPSOBOLn2Mts+q6Xv7sys7E+GJiRmWbyrAlkvDQ+nyv0+
ZADQWUn/GxzAdsXr5PTpYx13GxDO+ckk+MWEaZH4VwOBCRYjQjxnaAes5dFdHHs/jWU87JS2wktl
mh2eBNdBhOmtIixflI80ZpJHxt/jJ3x0nB+afjUrtHqZz0RL27u48nw4Dir4Na8yeZwYThzTLqy4
KKfos0zEfeCO470/zjOc/GHYrfvPilJpNYG+bVfd9riRIp8nrTwif+MoYBVNHMmZs0ixWpeL2usj
j4gxlqJ6ZLwdsyP4SehftDmlz8D9t6045u3DRTA3hQbSRnixqpteqM/gkzsMOZm+droFKHpSNkG+
VTBS8j36OKh5LensdY5GWgxTv/f8Ifmi8mS8tIkZUFk8nvJxEAp/9xh+JZOgp5VdW/2adyYN+swy
PYFsQ4lrEZ5yseiKGzPn7ECJUBrQqaW/o5v/VDfQ40Sl9DOki+CbInwc8mRtWoynXP/LNBLSdBAu
JgoYGRAom4HzWD11F+2yhNeT0Xl3skT1ZDcEehmq8y+ooMOLcEKWvmnNQf7WMpHbMdqaT52yz37l
iHPIBKeMnNC8QpNQc4Sp/cPgl+FdGXcxo3o7tin+89ShTSHNByMD+GFicTvxo4afJhd4KZswCM3a
0M7btIj+zlcGXYOu7rdB01lbGvyITfIaEjheiMPoG+Xeg5qGOjlzHou5b24T1dubKjbzY5x31plv
MNvalY46HZsH7brc2GF99mgfRHEVWreAtN0LlCL2VZgA6JHt4n6K3c7cwk1pDqVY2n259MHLoPhI
LDR4m3oEY1GgGiDpRewGh5ToipK8OGRGCbHPeA8m+xq2VXMDhYdjf2g33qbtjbzezYXRODC2GJPh
5fef3cKjidN0ySXovaDZxrFTHsG5z78pyvErBX7hTjkGVnW7JRIYsXnNnu6Eo1yn3O41FXt7KCrf
pwAwm1NpzgTKaoaFGNfK2xb7/k3QT9OFDcYlhMcQXFTTQohVUBsbRKvBZdNN8Tkf6uDgJLp6LWqU
OLuiDbsvDlDYveeROxa6FXOPlqSqI8Hw9JLyElJU336teGmo4A1SlNBdLAQp8aKZE2KUYBHoDdzx
K/wmMIWKgEO5WyBIwyUZ3qRsNCg73SHbFZX1xgyl3WZDy3gRrW2/q5NkPiMFa159s9anBXABFhr2
QIb5wOJd0JuIuNStKXT/ihmYNft3IHQc4gxWkXbeYdH4w2rQ0biEAmcjnHpKv6XG3EUq6wFFJA5x
KDHGr28dM8Xz5LbWdTa6w6ORxPrVkVnwnAwh5gsms8i7JrEE64ALA4xfgX2qiED3nPmEdi9MdpWn
v8wKRKIoqm5rBLoEGNCtKrixMCNOUYhnrdkn8p7AKNvqYki35WTzrtR04dS5OIMIKGGRjuwZyKLg
A5XD4K0WoQbclZl304UZr7RZ4tSGrXKshuVsXpJPgZ1bcwQPCXhuiJsuMukOcV+i8IiSfjEeyDEQ
+7Bo+N3YFA62aNWpXbLhraU2WpU2JQTzim8B6+TX2FpvZTpKgsC81sIdhZLywhN2/Hl2LfvFsFrj
m4WM+CoO5uTBxeQUmQ0vOwHrejTrDDLF4MqvcetkHCdFGKHmfORgHO9U7AmML929Z38mYAEo8cLy
SiAzN1X1GSy82IjAuPc1g9rcrxfsJMHeQby2kTXIRgZnFT6B1RDtp1A3asmwmhobkqLTROGUvRal
BYDMoE4mEhLixuwlF2B5rf3gjb/heQ8P1PJO1CFA2ReYXaOi8k5WX7lAy7S5qdxhj7slYaJmGVs/
5nYW+WRezm5F4oEJyJgXTpshOFhrvjtD0/LgqGz61HlWGllDkJzzWn8zWiQr3UIuh6e1dYL6LnaQ
9idA73N5EQraA9akgfq2cji0qRLg9+GaUuOz63AQOjlD4+yIqOswwyiwuWrKrwpzOhRewmmeA1dE
Ue1t1TjdjEjcMeZM3oUruzQSlQ4oTci4GGBvWRwFbyezR+9X5u0+UP1vShrNrjWa5WB6JINWXfhV
zka1l3PrXaqW3sGCiAbPx91gGy+Z5+yZSc+cU8LruupPldE9j9VyMxTxCaLlYyvjM0suDSM4nJee
XL7lXfKZudC9D9Su5TSNAat8CUU2HpaCJqWvwleANn20SMxyoWG6jw0OxB3+wFcsSxysjIRFPrWO
pSfVlmTWfT60qFl9wHiJ91bpsN1YFV3tjWtQESTjMHwBOvOGdfHo5QMCZr/MxmgO5+SLwFW+AM8M
ihNacA0uegaum9kHc9npLnua9ESwukqv3O5RBHpAZN5houmzT76dpBf+GBaR7PTwZFgy2E0jon1N
DXM1DNLAb5avj/ksTq6d+U9e79SIkzov2Pa4tI5Z59EeHfO1nPDDdDo0MGh3Ar2rg2UHEpjSriH3
aTXhdfHCXzFxzsYJ9z0NHWZofSAOlrZG+xIlZd/nmw7x6i3gj/X1rK7IX2B3Y5uZSVRUxwT8C/mG
Y4GUkK6mk6uNyEuYVX0CMbrgPHTh24NvXKtB+dm2J6+q2xghTVOvHyk5C7II5WDFz0FSxN96AkC5
u3H4VBsClilErIBCamsFDWVRwm0/bBuWF/pM60xjbob4GYCesYuNjhqjsdxLaILTdcce9zno4vlM
zAdVcuYbOzV3nrjODTfTOxXOlB2Dz7I09rkd1eZanZjZpH/LF2u8yb3ZvBImKZRmQphEWozxc1IZ
NLkT+Er3Zu+qnefi2qTfhcmiaUbPPatUryUvvJ05St22/9LVmqNDaXji0Jq2PHK256UNryZdpqFA
R+qHXQNyAPUVasOvXllZ20xy/NuQDXjryiUiVJUBf4t0bmHLP1rEY0aEIMUnO3VpCvQU+cHg0yNY
JzXv19OtY+xmVMjH2IONQ50Aw9x3qqf3/0kYVNa98Cj7G5/kd2a3ywWIxfalrxQ12CQtugSBPd6M
C8ceg2KTWc9Se58Ir5tX8oO7Eanq9u+NYgRKjFFQt2yHgqTasspaaEIZtDTyqOJTlY7FyVtUffAq
t/9CIiIfIMt5RdaR5a6n8XLrZqX5VA2CX70uBO8Z0sNRuvV0W0ycd4nphAFZDMt5audZRRM4zaNT
0QtvXcq+ThPBEblz3h04qlHbD0PpYwsr4rHYZAtdEZqXLAYDns9YyBADiHY7AihEVXH/i8W4Ipqm
faH5l2GczOkoBssl9ukeNDh25ixi71CglpKl2atiHJ2rslPi2kVcfNnkCxOyxaV5FS/F6f2+MzJS
lHXOL2AvYOVKSeR7qnr40Hoy1veXgsc3ECLSFKHMuiuH9TspB6ZsJv8vv9V03fiar40mZeSYJNha
0OMOzdqK6wkWOvtzDA29HEkXJU2MWBjuAOUIXjvU6wuWufcpsYiJD1NSQtsSrbjyCZaaal88VWKV
69SOPOIV5l8bxbdleiuxEKzofNa80A6zQOhuu9Egft50nXxbqCI8ZD33fWpwvDZ9+qzb98aTCYX/
22I6NJVy7iZ74UXzyWheaCXW5LnVlia/ZzKvQiIXTxrZykucQkGd8U20GyPlEWZMzmxyVDH5YWbz
UjC8P4J8Mmw0OnpFPcoyNu8pDviENXajAWB9UnACRgd7wKloXVG3yC8KfizJNaIsTvA/l7PuG+t+
LAj/fH9grb5If62Wqn0haYRLYxHVp1LN8VHRcq02Q0ByDNFOUSLoyKmOvwtlVsAGCF4Htycu08wo
PVT7VouAqFmGeYdeSyJhFb+OUjEP+8QTGA9zSMeiDhGYkcCbwJI827TAzy1KsmeJIxF0gLeYl2Vi
mTe17cUnt7R554rKx93WLIcHgd6CHFjJT+yud8HY0ppzWyCUCHhI7iwCjCKbMRy4S/xFvK4CBsDh
gdGgN255phvpxtuG6hQ3Cetj6PBN4Rg1HhYKAtRbGCpXXiP3oFz5W77bxicMC6uJ2ga/a/jkVkGM
o+wLvFT/FnjUyREFxvTUN9n0dVpzozY9B3JJK7VNduT8ImW22hw2Yq/r63RUw0MGSOLXVjvxt6yZ
cKK5aTlvkpGdyclGRF2uPxP9ACX/qMMufs491603vQRfv/UbGtzbss2a+ff28/+EDv8gdAhN+6dW
SGASSmZv6v+ab/+HVGioXn/kS/3+938oHnyUPQgXgEqvirYAe+R/FA++/wtuZKhHkPdXvJRg+vWn
gjZAD8QQDv8jbCmGmvzTnwpaFA+UoQxKAtR4lsU//QupkPmXfjszaaRMzDRpanq03j+0/ZHfmxjk
xUUxrRLGb8B9byae9HwlWYz1RZWJE5zMHXi2J7OAl2f3/zSb+8tgjLeA+9PEmRmuZtAPY47G9bw2
CNZupZzF9RBgdiQraxlIdbE6XB25AdrDKeNzy85+8C2n3o3Ws0Ms+5KShc0Eja2J82KwV/S8Wh8v
/CordFy9IZhsi/M83Yj2zZkII2iwjdQpTcavOTHq6/85Ow6o3/nx/7F3ZstxI9cW/SJ0YEgkgNea
UFWcixQHvSBIicQ8IzF9/V2gun0lSpbCfvaDFW67RRBT4uQ5e6/dziVlIRxe1nTb24sS680Kh9Z5
rffFtJr1jpxhrWktupMpmkCruJ9cFgWehv24UPdxEiCqOAsVJgIiJW5Exwm4GXH2rrZ4tegLQFPe
tum50NTNjL9/25evbbkyNVLCpPdkWNq2DZ1n8vA0nAMGLBTsINKBc0ooRBRtVZlterT2gA5Oo4Z+
mBp3CxtkSxfhMwRE3cdNcB22zlliFC8zoOouSdfUt5kvZ36RoQNPaxXFl3wUup8m7oQTZ/hSiHAT
StWeF8AiVoR3rivZcrB5F+OVCXPmK++zpv8tLH9YWHi7ltf/3yuo7l6L4rVtX1+/Vx7+/bf+UVAZ
f/HaU9+4gj76v9YSkp14h5mMssQgrefP/19LSHeibYMoxIRW926k/tdaIv5iIg2ACXS97ZJwLv6T
tQQ5zYfhncuqxJAbLilTOBaoD2+yMzUWDjG7OGj4MA0UtUtqW892Y4CSheGFRvcyHB/OqSOmdd7W
08ZoF2BlGDj7OhfxKrADnmdklcZli4vzbkz1dCtjnfDdULb2emisLWm742NOtsISyGBbz15Y4NWs
9GwN3nmgexWKLZk+X1VRdYfeakPfJm9kI12IGkaQ4uVEpe9PPUjnheVarmbcPTuUvjRyisUBh03p
UVS1+1w0bX5QI9sOXLo71TrORu96nSCNmPwM8hj3BUwhaMbkiEDUESRcWKYsqQRVza5Qm49UZV60
CVnFXwLXqTDx5lVWQ1gIwwuWu+4TIkr3HHCSfmLeaW6KzLnpleFd6JgDNm4ehp+ZV6KzthYNjaNA
VVNkg7HSGx+ZcrEfYgLhGmu6KavSIfvPLEAI0UCeVU/JhKs9LPDxlWN6rWGPArZsYiifBpKKQ5Ye
ldb2baNbrKg10G8cSeLcow97ULSj9khIjaNII+1IzFG1Tc16XkdaMm/aRC8vaMU50baGD4s5c1B3
WDDEFqu7cx4Cg/VFZeQ7EzkzP7Wdb6rebC+cWAtWqTLv5JiPX6ZUyW07JLSbnZT8nBQa8zBJ2sTI
4Tc4CKcTDHbnRWEtqIrps56jOjUqK9krciR9PpHBfU+20S5JApK2YplOF2oyk4vQzoHXutUIlnDs
8q2bZ/0mZreyb2XT7GgCkc+CVHfLKJy9scuq2EyN98JUa3gLh8nbERs7uus6yIFI0+65EdPQZudT
Un2K4OR8ctkDPGvQbC3QQbZ+wci2P3MX3E2Z69xk5kFYB0PMH9IM3E00p+4xQBN4ZRl9eZENxqcI
CyKzLkvUe5do5JuxJNjeLSz8E3j5zkQdy3FVZSIBr2doubNXmoon7K8p8A5PiZSEFTUOR0whu4SN
g7eax8baRaJy4bjVfPHq0sz3k2KwUVAsM4QQSi/WmYmXlbip3iQzEAJIa+S41M05v9Y0e+/ZdMsi
VdQXjTSfy6x2gvPaysborDKyBxk3zomABD8A2agd2lgBLPNBdyUpmBdmqN6XGWxsvCXWdb6a6dlc
twr47Re8hwE+0YL5k9upT3Y1WteN+44JIF35TgRtsvVQim0JY/GOQ+mYlNzvlIEqktWp+gYfiBcQ
QfXOJDC/AQrsb7iCAk+dcyww7kEzIJgItAELJdc9X4gHywwC00gZBvoTEU1AEXRKhsv6HZWAh8mE
mwCBwbgp3nEK2EIJPYxnb8UKh59twS7oC4DhHcXgMpZ+z1gziN3pM8gvKCKTF0eDiL5nVgz5h2Yx
xpXSVcyeevVOvxwjJS4GtNX3+VSBEjRwVK1KfTLCg0FXEa9FPYzXBU69r5OAkuKb5HYRhTrVTKx7
LaaqASBGUF1hpxxyzsJGrvJRN+5wGzMZJVMZmro+VLHP2oczqEsDZNGmB6Vmk4fMWPFYe0V55Xzz
1k3fnHYLpFJnY4wDL3RGJ9zqUSGvxl6OOxtqzlYnKyFZ0V6AlyGZBNyxjzbPGoBO+ELLhrTdOfcG
P8GWdQF0iU5B7PHej+ynbFLNCHJTFlMlwyRLGTerX0LBv6ZnDSHPI76rMewS1asdnQVV5ezKoRPR
KkMoxkuF2hasfoH3qUukeXSdxrc1qNW8qwnrVyjjbROWlrZj9qffOhn5swyhZ9r32FBWUiuKSxQV
5cntHXnZybp/witvTitEr2e4nC04ag2m9iXntUNVgG/rPf41X5Jg66l+4Ru15IwLuRuWvFhwwkTH
mnqt34Yz2WSjnrif7CVjVixps/qSO5uFJNCWSxYt+H792JOz8WU2pc323di0Dgwils5gn/OjHlPH
oLmHS/6pN2ribjv0NXvGnOMZ6Ob5QtimuwrrMd1Uw5R8jkzLONpgoskGGXeYlQRxDEu4boe1mZFi
T3s1WdJ3pZck22VT3GZF9Wl2yu4wyZ5o0aaYfZxMNrm0Bj6UuYU1NCwJvwjHUCw2S+4vztZqy/Db
xl2Pjn7g+LcjboCVuWQG4xuOrhn4DuseKOFWMEihT+W5O2akBA4bRHqzNJJCTEoVs7Z+ySbGfNdd
GM5svPbKLEmcZiicGoGxly25xtrI8cwl67haUo+TuKq2TA+yy1Qf6nu1pCOTxttc27bhnaMcLqj2
C9rrpHH4ZLv1lwih5rVNjNk+I3a5XvKXpyWJmQGpfhkEhscPaSWVwBLZrNiFr8slx7kdIyKdY978
aztxRt/DUvbsEv1cw17aWOPc3TTtEgwtlozonCSXm3TJjTaWBOmhDZHBjLm+TadSP0R6+BAsidNG
wTQnKxxnpWnTgspa5Eg6IdVofnSoTGV9MWIaPLPew6z5+tcbmjbVZmE3JavR6D5ppuroDLZhizkX
eJW35GO3/SgZy9i6syZhETgtiDLGc/gdSHIkSM0IicamdYCEgOEwPRQUlLH9bI4uNYWIgG05esJK
0ABvIIevhxbv3Fp/51Qgfgiju1ZOVfxNy/e/+v4P9T3FzbK//vf1/UW8BDo08ffl/d9/6Z/yHveQ
Z3uCyZf9PUPJs/9yFucD8lWK/n8MRfpfaIKBI5mOu+RBLQf/p0sgFwuuqS+iYSJu/sPK3raWyv07
WR5SYMekQwEg27Ucy/4oRWwMmdR48KIj5Q74lixDVtrhIl8W1UqK/kkPc4dkRbs8IcQqLlEgaKva
zXVjTTpLsjWWdTrp0ploanNMrxA8sZCzUNM6ZHEfPWCO3bLesz6y9NvuyCJdBuASV0E6OLtp+U70
2VCe6+8fj5LPSLV8TxxCBv2cLCCQqQGUhvcPD8OHYNOqVPpzHDWHdPlCqZZR9IwDQFvj/OyaVb58
zabMlA8xy5NaO7mZrEd2LEjZVe8DN2WKVJTBqawXHhSy6PGgGAGmc/nspJl7MaeoJFbN6HZb/gUA
dsuXk8hNeTUEoxtuDenhcKeNqx8Mkpr3aWNqXwY+nG/OYoiHg+AeyMdsXsORpBSctZVxHeP68zvL
ak6iFQhMUNrQ200ThswMj1+pu3VgGbzYVYZ0jliTUF6ibgvP2mrWCLlZDPpGVZqXUPSKwxTXj703
1qdkMKWfRm7/Kaq67haXLwtcps3NiwjQGTVaCt1F2QLhiQzRCc2FN7NmFodsASTy5UPAExEE6cC6
MJrnehoHtTbF8CBpMnOli+yFuWK39+a42xlACL7MusrOY7250ubQPqZNV8GkneezKsh6TNNOu3NG
tzU3DQnktGcmZTar0gzTR7CYNF64Soqflmvtzmyt7GwipXXdlLnkREecn60RKEzftsZnU4/8sQ6y
Owya0UPaxUjNhqKyCPkby5Jxv50YG6o3gqT4kqbwGHkAD3Uj1IUS3tzCB9YXJonRB7topruchQsV
b2jp22ezZTDABETyRgYA4ZGUrgXLcLYQApOouI4lMZmCYvI8bEo0MfOExqxx84uq05JzU7OMidn1
IKgIAXtMGOuq8D5wKAyo4kPxUo+DQK5W2RL0ZcO/Ven5fq7QOW56h75M6cJZn3Pbu6GoJu+K4V0V
IZGByrWRjX2JYqD/UjhWetAbkJJDomnRpm/V5JPkOp6x05WoS72uAMOVBI9aTmf7GNRmTcUNF+pr
TYIWdGV9UKceck+w7afUeOpg2hYEl9fqxmA3wORZJ1qigqDEVrMhVWHqplNL7pi7F1YK87BxvXIP
IBK3e26NYsmOjBYsj2HdA4aKzmpoyC9K1nqxoqJmcuA0c7YnbtglzUN3LqB+Tfph9FLvjojfEqlT
wnebuV7WZ5uKnerOjYr82Q4j71MTixeNYncjKVQgXMvp1a6aCeA91OJiGxAF8UhEFtB2HP0YuYus
aJ6orZGHTE5SHdyg7Da51itynG3bO4/MsdtUXXNjtGgOVnXM+9zoNnxOtxFbN6vmdb58b+eemNRR
VPFGRACl5qGrj2lpOEem5HyfrYgOX8NI1y+VYlljT+6sEcvofg/E6kQ3wPbLWIerRrsvEFvhNLgc
08jbzoIVtTd1pJwe0HFanF2VHcLJqi9TEShSYUurOyH5oFOJQSJ5IB+MqOHaQHLEihaoQxCOhbvG
UFl97p2pgmeloTirdS9EkqZP7ZVoG+1LaTuMQloj6a+nmhk2+XShR0PX9JqVx6xkB1qn/iyHaXiF
+jk8TaIwLqwWwf+2G1qahZZNYB7JYFZ9FU1ekG5cs8o3hsZ0iOGwh55Fr27DlOBuN/UGdgrkWuZZ
Wm8kUZcCkMCmX9IvvSUHs18SMZMlG7M0RO2Pen4XFrby2yVBM8ai1zPfYMNJq3Yq1lAJ5LZecjdn
iw7otjdI4ywtcjn1kmQWmpakdbIhWjKkBfld5HiKhv3QA/4KAj4nRzAvfXSnVEIci74lgSIRJxY0
GOmKmBDgrowEdDIa3eYk80w/ScMJr1kWR99x0/nQh8O9LYriVNP2OimjDcwV6tXgfmhk8WgRjsPu
1imGYzSF6b1bSDhhLW2RkxtXxSIgzK8ZBNS7NkTE0sWpuPTga67LfiYXzW5Clm0+eesxn+JLZXpq
V7tOnWysNofF4undo5Kphk4A7MyqzbSKVx3A2cpoWjrUBr/+PHYmbeYiQEgxd8GtcBsJayId7kKl
uUBhifR+tfDGXhUaflxGwHV5PulTcAmgr7qdecaRJ2T6lwrk9WEA8QmKnWDZES/vZzSRjAdmmOn7
0MimXSLgHFG2otHuEImmnc16pGJjJp55doAdRwwThuS6xo5L5JlpXQUlpgUW2TQ4oVM+lDIxL5qx
DEvaE4S6T3RBrsPZif3let415TIGhTCxZ7lw/KRutKs0RaW7Nc3Bvsm8OfoadCLex6PGbrupRwQV
tt5Nx2l2phvK78H3Js879IZq75ugzK97w+73vE/4mAtVEuFSOdTEZLjRupunSd90DGqBcFtefTNY
9JpWSB0gSXuOsY3sWN+jWxPoadDzk2kzHlo+jPEKQvpl4blf9DL2vhitZZbgDOz6MVZZ9FkfgvTQ
wo3yCyvSGAT0LDU8fhEfaQGDYW3pugPgMEmvA68cPoOrQgDcGfLJLGP3ypwgqHZgw9mNQU4kS30A
5rxtGtMsb4vJe4zNAhJzH7lRdVa3tTLWeuEicOpRPz/RsEhv2Tu19bUkNalFlu3V2mqWEiUz04Va
PzdlF/Md8wwIzCuoX3G15sPPlSc1arptMBCMnuVOOytCyVt5TCKiopDBGg3szWyYZXLWoTzNUeZo
0aNdWXb8bEpeccjGqW5vmwHtEAFFZHHP8gLwPBkhfglBWVdHHlkTqQisFdoJz3UwP1H7jg9pqhVf
kn5E4t0p545GVnWs6/iuLpxpm1t1fnDqtlrTB83XTjmeZDY/sQC+iTh6Tjr55KhBvVglIq6VaGh6
tTZxJJ6W7DFLZte1QX6RyLVzbo4JPoVMoCLt6jdrJhVwhagqxZteWy5hASrO9g1y9BviJdJprZSI
2Pg16E7vXKkAO80mWgWUuQyjy8HOtdX/RiRFF3fTH7ZQ7Fas326hdqAZ4q/P3++g/v47/+yg9L/4
ETqOEqgsC3+BScg/IFrnL2awktAgwwSx8D4/+WfgCptBZ3LBvFVnSoOn5F9bKVP8hVySCa6LtIt6
1rP/kyHJh40URjxk8ovD3IZDa9Fk/nHeGgIxnt2qVHvTVMhfMzbmWBvMyDsXLD3tyrGb4pw4wLjY
vGtSvttu/tltbRN8vcyGuD7sIwk8+jCgqetw9kA/dv6gzH6LcVZuDYK9NzDn8v1/cSjGSixhAuez
/HCoxkp6w8ixiAmDQLDMNIaVhS9li7C1/sMEmR3w95vT97PiUnqWJPhEspn78ZrOxphWjHE7Pxtp
Do0gpzdN16XrbnTU4fdn9cFI+u1QnJPQLR4KdsM/HooVTKWZzQVE1ELc0WTeFI2SbzRNN2ERAI+i
KbkQLNJ1paN1/f3BP/gO/z44AdDLU0y0w4fz7MYoCCz2bz7CdLnkjEbbguLp/PdH+flq2tC0aCkg
SDctgmR+PMU2dK22rwPlN56QDc9m0QI9GGun3yZVDv7q94f7MP3npGw8h8CPaV/wmHy0G4OAMmlj
MpALJ8nHMW1eHct8c8MyR1SWn2FC+Bvg8W+NuD9fRgzcJmwWAb+MwegHyUMQpcngWqXyE/odWOK8
jJvlldvfn9dymb7rmLyfl4mcAdQp9ngMYz9eRoCuSCvqVPkWBOOVpWnn4cIpMvA0Ueza374X//ac
fnUVvz/ah5smhR7WoZ0pn+hZDDb4mLEIoMFaWMYl2/1Vk6Yvvz9Bk4X0pzOENCPpFpEzBNvxxzOc
olS6iPw638BJeCWwFtyHSKgOspzdveJDv1E1GvGJQVom2q+y091jZVt7xVbZ75XXb9UI2qgZnOrL
OFoazWrhrUzwwbczaITMicK1kdbzHxYm4xf33wI1sjAZXPpsH584tw2lWXa8RvHAIG0lltjWFTG1
/VbTcEDFrQFXyy2HDYMtWtTZKD7DWRyvleFWl6DkrHVYhd4V1Li/hRH/9i7av/zVllBy3nCb/yz/
/3fgnsTLSKyxs47SO9rScrcRuKIir12JoLEO209jbCVr5K9etimzuTiORdKcE/3SY3QaCWrsKRaJ
f0OGPCHSt8ghgd7sYic1Qwz8ymwuTTlrhzkdCPzuu24zIGgjfaKhW04IyX3Xu+zwyDNZNxTeOwvP
I541RNWMZI94G1sgWhm6ksD2VmNmn0Ui/aSwN7FTnWhUWXO6awgJ3Qxad4Uwbd7XMLbR2GRESOMf
ONejSX/Q0Gr7SZFqpDVOb+lknTq3S2kEhum+k1F3xU8udr9/Wn9+QRjmUhjw1vMNppv545UdccIq
hJPc9Da6xGOIJcOlLxePd2oGja0UvrT/4og2i7UN02ZZb348Ih6Y3vXmtPMbHOpGK7aQ2hiFinPG
K8zsPfn4++P9vG67BH8yCSH1x6P0+bCstaHXF9ybzk+mDOVUL4ZDCLt665rNtPn9oX5+TJGL0NnT
kY4s4rUPj2mogCgMfclX0O2R9mq1gUVdOX+4gL88ipAuZYoFLvXjLctBWOUdqlRfk43erED0a3t6
0O7170/G+HkdW2geMKoXWYnD5+jHG5WSvWPIaomMGo1yQxRTskOfgGCkLUoIhK1DScGDr+M1ODbu
A9EmfinS+E/L0gfxDB8MuDQWMFmwApZBs/3HX6PGmzXHvdMyQc0c9BhetiNcqNuJoYvdtSVmcTCY
UdObKl+zcnBO6HUHP7T1/iKfZ+tIiFXwhztg/vJ3Iu4OHgBoJftjxREKTdOCyGr9IlQFLUZ76+kM
wCGw15dBCx0gclT1lJGus85qWguqiomJB9a78dyiBIWSvWZQpi9xa9KpGj4ruurrOu6q26kAEF91
MYa+MBqOxZRdanr3p+Li1yfggXViakHGp7Xc++8W1MBovHwiVd0X0XQKG6faqUGEnyJWsXVVO8km
aLFK5I7s+GI1+ZGspmc3du7aRnoHXG7BegSIhGi39G5wqZd3rphfZxCXR8uNvB0RONNmSPG8WUmX
7ci6qv5QHn3kMnx7LL47gw9P59ChdQjLicRlLQkhb3jFscNuu6giMaE2LPJ0QFdJoh+sEn1yi5H6
D0+B9cunACIEXDv4EM7H192dWEsmW7XMRKKuWqnMtV8oq64d0QJc8/SvJUr8BwZI0RfiIDvUOeuk
NEkttiKk/CEtfJ1I9kYKB2i2MeQ41VS1jjigT9pzshZJaLxOhWGwVDq3NLO3tp4QAqd5D3AW6QH1
tn6uwf/czyWzl16/lRMHCoWxcFk9ZGG/XxF+Lt1cyW5QCCoEbFnLhvT7h4bpO+TyhAWhTrKHIvCd
Psk22qwzlpht6w914i+WbQZ4NjtPhn7Uih92FG1GCEDDouPTDX/zyNLkq43sQhAd8YcjLT/px4qU
0wLVa3ogvuiqf6gR6yBUlRPYPElNeJdCvn5IsnnB503sJuwpJWZDlxpKJYm5/fdX9BdfX6BCJiG2
8NV0Cu8fr2gXgttAswY00JmeCPK8Hp36pCN3hwr1wpZX/uED9V57/nSuNkBFw2TDDXzrxwN6vdaO
AEJan214cVIWdc8UYMmHzrG2+vmVAKu7Ms7GTThVFDcC2hhUnmajU638/tR/+TDZUvBlAWOof/ws
xwr/WNTz/g4ucwe9YpIgwLqvYLXjX4ySt98f7hcfTalTObroqNEFfFyxkYCkYa5GbvLUjH5YGQFC
MTf6wx7xl9fXoJPBk8TlRYz64/VNWsJVDMJgffbIzdrtR6ZOReKtkV1ph6GFVRf2Qm2w8NJyC0Ig
zIDwiC3UGEnJP62RP2/KQQayK2RTDkHQ/vi+DpOy56hN+WX6Tt9GoUNiVDNfTP1iUckNbV1hMvGj
JYeiTJX+h9fqY9rqskKzLuIzW/S3JEl/eNY6gDOmVSDInAwRvVQOMeKrgY7+VRsbNsGfssQcDPId
o5o2eQwYe4mRfYMRhWEECOtlXqlNw0UfWcxrzK6jkWuHdvv190/GLxaahX+FgkBHP+wYH15/GtDx
ZBey9uUYEJ0CnXArWmyU1PLxHy7JLw5FRpkgwtehDcfV+fHpiBOjrerGwWc2B/mbYBJ2Q6gHwyfM
ff/FaVGD2rgnlpbaT6taVVRzV7mMkGwzbm5Ik5K7cnKCs6Tpnn9/AX+xiHEk2iKUiJDmPu4bTdKj
klJxpNjSCcXpiuoWZra55etGEuyY4yMoo/8Q6bc8XB6dTFotpCfAYvhw10KG+8Ti2rVPWmC/JtoI
JUKC8bGBLPiHlQrEEvflw6pJpYFyewnqIgHrw5PspqJU4UzQFbxrZlUSEyH600gMTLbzoMjWTBLM
jaQmz9a11Q/ajp2jGrfz6Fj5DbgkXq4YTaJ3CNopuzerHjdqU6SuwluXSXrlQR090y/XLlLLtdtd
GC3KxbZYJGYFp2StHVniPPF6ezB2jGGs6czWsEhC5nRmgDINSTBhGhl3UplkiWaoDc1dYuSj3FrE
KpmP3mDE+SvTJQFOumIHE+FJbqxgg0GtiT61WWlMh6ygu+YTyZmLraZXxjGfCaHzUYz07aWdF8q9
EJ2aghsCIrJixz9rAxZv1LfjSgkvLTZF2ovwAtkYMR6KVJZkp6CU3PZ4dYNjU2jl3mhSwtGnsEHY
4EXxfd6iJ8RKR6rywQmHsFoz8irT3ZTGE1ACRDPNeQINQcZryagd1nmLrXkz9vYEZqAn5fUMNUSg
03fIK3NT5fZSXMWg8Z8dwgRB3gbduJ5dUTa3MEaZmpHHmEzXQ+D0t0Usmm47abXnnPQyR5wC5S1U
B4rYkUkj8pudKAAMrkQVzvMaH7PnFw2fqC1CANp/umYiQq2R2H5Kojpbj1leWutWRJjxk6qy97mL
VKCJd4oIs4egMrPHTHP1U1dIuAFQ7PfaEj5j1R4kymlHcs8Op3hxChyaqCIiGJWkU98UKfMvL813
oeqPVj8Na7Nqn5NUipWN63mjktHaEXT6VVjasMWW0/I7NI6POVrfeiKWPoKOckXFPK+SwkMVI6rx
xekg5As1kajk9M9zLe09uB8w7yN6jDi71wnJkpqsr20vb7aGXsTXoIjJ5tJj4wzteHRhDdwPdgvM
BOPgfpwtGzmqcYN5F00JSSMHhEoIgpNUUVQgBsj4Smza1lk8quOh7kSHv3ay+SO9SukuIfpojuk4
mptZxwY0MkZbJVGAW9FJ87PBijYoTt3rwBUnIkTHrTG40W6ecThPWqc2iK5Mf6Z0PQVhVn0u3FY/
LyJ4tVNXS+gXXfMmtRq+QkfYuEvDGpdjaR8axqYrB+zSgdAx89BOjrulSXE0jXEX25UBoH56zAkr
fSxi+Gu2uI3V9EhgLO4AEFmrRgWPudRCAorS3D30yil2vVajqrK1O2jS+HsDCxpUWLpbHVcv96GG
pZV484YEuuoUN1p/XYegxVrG4avBas/xlDqrbGSKNmk4Y+qh2rtWx1iXsfe+yN3+TbRQm6YYxXq6
Sfu4mxnGlXUxW2zNTb1h/snktbtLSzeawQN56UOOUm7cOGBiUj6mLBKIQYanimt/WQ88ZUhlCYhI
jQMxbRMowa7cQYYFr9KhFhp5IbaBbdpTe+5OIK7apymCFcV81AzEAGWpNZsnzbB2ehKCO9JMfmff
0czyy+gAkd9boC3UJncbB4wB6hD3XNMkBtnUcaFgEIZmI7xAB9LSpK0Jw224Uui1i2wzu3l/F9HV
vzazBNJ+XqTxYUjQrtteXF8ag+nuyrgf5tVY04yL4lZ/kXpAPUl/dwl307MztEHNl651Q7nNJmbr
yWDH1vk4tvJW4PN+82juqzVVAOPtCsz2Zp7c8RPe5/ytIaIKhUzeGp+JBW42bNHsKw+v6hPS8QFW
Qjv5HRXLnTuJ5Klv+TmTlpGp25n1cYYXto5Hkn9MYbUPdOEYgyRtNC9B7jwJEVP1x4i08S91JcDJ
QS16dGoz3idQvrODRVDvLkZ19QCwe2J/WA7DRgZ23m3U3PJyZKZG4pwuABNKInGQHVoH4nnTjUML
ecuu1Gt2KfumfJ9jtM3ICwr7+zoYlkBoOzbclRcOQQwvTtTeGrWgdagKkFo8g9pwDL0kuoU6R0qO
A1xh13I5tXsU7ZyiU6VedBaaM7+qTPt7JvhquAAvG5InVmMrxwF9gerbPReR4KdaaPAFZqHbvjPt
eUUlUh9lFUVXkDqqz7TuTGSCpX2FTq+W26JcXPtqTHdDOQJAcxwnvMqyqnfWlR3ZV7xENS8Vd5cm
PGoj6OxXEFWql6YPmxsxQ2ZqY643kYWTPxOl6wPkiPdaI6YzjUfzprKb6sVedpjrQs4kp6V1Evtc
2XiPxJkfq0EVMBpRHysj8c7nvq1eOgREj33EdZ0dp/5SwnSosRNFXFYicINjSDfCV17XfvWG1r4S
qEKGVV964dUICZ7sIgl44iuJ2gJEVwUZQ2A6HPAPnCMiNavN4GEo1Miqq1dhERGTglUiaPGr4Geo
jMm+iu0y+FTJKARUp8rPMkSX3alohpOizQGsNJci0laWuQ07lyy1Rg82IfHlZ03OyQMtHj+5wEI/
I46I91bF3650LbxSXi3BErs2FTi+dCYWFlyxJl3ysDuPJs4GsQxkyLzjXwh6Dwl+OGTdJpkrnJ8z
7zltrKJ9mIAavblO3351QmFDtZvgLTeQn3DOoN5k5mLat3Ee9fd4SJWzHkp+yQyvysntmurZSiJ5
q3lzna2qYoiuJpkXBJkA5n/M6nm8dmWr7vVqTE/xcrtNXGbnKBiDUy16DpRq0w6xLlYjiowIYRdX
DfzjdK2H2vSmz2XsayP51Sua9sGJwG1xQHxXnEtr4CeWc3qiZB8/eToTGUDbQjvOwPyjrUZ+GbpU
2nzY8tGsrui34PNAnjEUa6mVpK9DhAIhGWsyOImILdeqUjj4DnnfS2B4iidp1sgD3NBA4kljzYqu
sjQpjXVuzOU1uV80cQnz5F7rrRv1B2mhblx7bfdWYiKzmV3kCeL2oX4De2Lci5BA4H5ojVfZJ0qt
efXqG1aLmSy6BekpzQJgVZPY6tV01Wxzzxye/ariski+5K2vA3RqVlivjTuIV9rJ63RWM0f2r2Pl
1jddgANB1WZ12fVT9TRiObgxOje8CmQd+52HsT9uXevAOrYEGru830inuoeajC39pkFixxpfprl9
KKeSi4dy+oI9cbCrVNCwiMGyp2/agUqpA8v9DJmsuwzyKkQQmPV7IXNuDZ/Nc6sRKXEjThhfS9FW
u6oQLXS9nozxOXrrwpL/qa2qahP0lfVie6G9ExWJ6ZUgCd60xmJt95b0Da7XiommQELU8B52Vj6d
jBwUF0UI4B/E2vfEr4I41MpbghMucGfGzCL1mL1M02wG5SWXNf0fXZGPmuRVs5g75JU+kIgeOTnr
hjUzXtdj7WKUWnVVTHZwKwOT5LwxVriOoGACe2LYWEMOOthxd+wnuC0x7+aFHsLjKUKnOIYRdmpK
fUpAj/EfLdRnD/PlIXWK8ZSWvfUVweSxjnWDJc3lD6utt4U0qvXYibNxTMQD9baOdXksX7xhmTOV
3S6is3yog9JhWgZjf98n5fQAWDI86ci6EBtXe4mhbeMNGkS+uC737jA/0//Ln2CyzQ7fHC6SqYmQ
hZ4dztqZcJOskzRtD6mGCLsPNP0qzUW1a5Wyz/IACKDIzPyG/+LQlCf1U9UQsKzBC0+q5SDKDpxr
BS0YZZqF1ZpUmWfUzfJetl22j2PnfiSKw6ddGlEHUsqt8piAvDIeoovYpXFTGuYhsGbjJdKDYddj
MPQ705g3bgwic3hHwVYRsTYprcJwItCN4kI8JML2C3ssYQomLMBlwu40lLXnL9Ghbz32y4exEsal
l3szqoVc3FXRiPKdGnbhHi6n1gIqtR3nZsI9u7P7dqx3DnXhCj9O+H/sncly60iWbX/lWY0fwgBH
P6gJwZ4UJVG9JjDdK130jaNzAF9fC4rIehHxrJqc5yDNMjNCIsUGOL7P3mtvonGsv2ZWTSKooy6B
HsTHgARUlKyWTA+XtRpHNwjKNhhr8ossEFb+3Imgdx0GeitKP6hlyo6Uie67TObpyra0czWl4/2s
i5cugXLFV3FLdXi6NHnZDGRufyksO3yilJ0xA6tqxiWQ/h+wqVdPb+Z1VpjeqZ0Srl56jF8vz1aZ
2di3BcWrVRAr32Bpkc+HaaqGG8eG78eMpmV84ZzyWEdjepunJggmmc7QVpum5Fiaa4SSVuzQBnCJ
XfpaCMvZ4agrueWMFXesuUbS6BNtvFs8secJMZtTnTsk2QrOf3b0VaJfbdc6NgSN9iFluIPXZjeU
nFSntgQT0FpVznJUgVFUbUc/Cp0ETpvujVHzX4FkrjjnfDRV2QdFTNhJUj4VwFuLF2BpZ7yOE2ya
Srg/jNn5CptKvjOx5u9Y8iouWq325Oa2tjWHPtp0bl/cTw4TC9xJg6W339GtSEdizTg07gc6zJKj
ZlbKwneOn3nvZgYhRQoIq1tNRWQKy8mtbpFvoJkIL6VtrM9zLkKVYafvRZGW94K4xz1ufgLUCSnQ
XQrZ5DNvhf6jbNP4U4bwGQOh8QslLoCj3aTVAzBXT702TDy8bwmHHCrmwVgNmmMe8trjjuKP9Rt3
S7SzOTdEj+jPPyLlJB6ZjzmZwvy3jlEGv7iAm/fZ9i0iQktj66/MKlEVWryw73qbGj+y7257bPjj
XQtJ8R2TKIdwK0w0P6jnsP2EzKwVC7DVdzdzZpcPuRy5MLTxqKqtG3VDtbV8haJBlw0fj1j0DDgU
mVYPMaWqNjNmFb7bhs3P+PWYN2uYURkgRfp3a9B3lLLizOdZ4vfFLrUucWmBrgJ7V6zSxCrbUzLb
HedGvRwMrP416NAtwyu/edZIHB8shfy4ji1/0nbatIwAHRvScMVhyj+nMdREIgEFQ2se0n630mZu
dUE+9uH70Axw+KI+8eGHko7+JfqeR+2lORlrZZn+++8vpj1gDcbmbRoJIUGwT4FrzOQTOU9UO5ra
icZIp81oqV5EAVrUShymuFB3OaCq58VZkHDAzEYa4qhW92+FXNq8O3u2TxNw/Qdb4ajgLWTfGtDC
wd+XuTZ6SFODkzq1uBiGHaw+N77xBzpnBwdtdNULuwbXrBnxYzYNYlf2ZflCd5p7n+FoBXZZe/qj
iut2gsNBL+Wt1fNH78Wg8xyZynnWCdxbTnnTWFL0qSp4vrwnfHfR/uNpjS7DqzhoHf/+DMD1M+H0
kqx4sv4ZrFL7laRtmu/8vpEsMPzFoa9nhEjoseT7s1K8nfO+RP87qqTVdLKxHROdHVv0Neh44KtN
w24FwKRMbJy/1IgZ/CwhURrzen3p6fN6bFViHuf8Nh6gncplhMzdEoBrjjfwyaBHZEPPtH5kJ93s
FX0X9wXU+TNepuR5nmP1pASwo2+9818xvv/Jgyrw9/1JGv7/WjN3X1UT/ZX5Y/z+M//Pg+oBwSDG
p5OaYzBEAP+HB9X+jeA40oSLx2fxK/KP/uFBRUZvKzCG//5vJjgPbgx4TbEo4QgQ/5TllPawv+i6
HHkgEPHLdCRk1Gtn0ev/tAX3RUWXeOXle9OL3hQR2lXXch1iSfhK/eRDM2j7ctF9vMJ4pajO2Pbu
tG2RhrpFI2KqFwdTFdOhXRSk0qBeEZ5WviMWRPHiojSB2m9+TSEuyGrRoapFkSJ5Ub+zUtav2rde
tShXZo6uVntJsg21ctz0kXtNF6VLzcl6IXWdSgUTEs1gOTJKuWk1IdbTopYhasEFLm6nVlDCuChq
KdJas2hsNnDydeUqNwBs0T8K8vJ0dqPKEUNA0USoU4ti13bRi2MVpNkWNc9ddL1uUfjSRevTF9XP
cFrElkUJZJTfWEiDPRJhv2iF0BAROZEPq96g2w/te90s2mKyqIzZojeai/II24MRYVEjm0WXVItC
qSxUkhzRslvUS2vRMZNF0WSo+RADGicy3ZE7RbEtEoTKdFFCwQBSMYw4qhaVtEAu7ZBNUVluw0VH
7TUYs7WJJje6lXEFO56/dovyii9nSyYfd35XXDNcL+ck95p+lbLRBsDe5zcNzcJqIzwoJrKU2WvP
ifGeRb11MFutC0yzZAyuI7rGpamFD8Iy7JOVkapYaYXd7KPOkVx16uTSwDl4DX0ulxhV/eexMDMY
4FWPcFOhesUUBwD3yDjj4Be4dxWMwTI3GSRyMdj7zvTqNxe6h8NAA30SlLd9snOUfl3kxsUqv+/4
Ro5ADmSuOSMWQeBLTIMXj1YHUKo9+kEr6vLYtCHgkLnSyyP5FKZU6ZWuXCUAerWVURWAflH2ThML
j61QbvruCuaL9RhGwD0Eem4quIXTAlVsxiKpHgxCXRcTzN/JWu4AjLvpe12H3BGgFnDLSoC/b4tU
GzcdQuPdZA8kdjoI2nBPrXFD1GJJahTN3uwU23UAmtO6IZ7+IXUzf56QuX40vWseNNPsF+5vx6tK
1GDdLOBQXkAtQJhO6IvAovCIVoTJr+NX4plY6ibKaLoTxL6f7T6csj20Pf54OUXT1c0XrmFBJ8IV
/zgTJmCtLDAn3ofay/mFBgZiSc1tAtt6KKY1aJT6Leb7t0scFmtYIDnxhiMdTSs3hsdYwwi+TBKh
gETQsDN6s/6yR86TYV/Vt9/PLMWd620B1vDrcyHc+2jpdOc2ZzsB/Fvv3lqi6JbWFb/yZVAr7bJ/
bFNLBbD+2Iomyx/+fVBlh9s9uWPBv5gvdaT2wEVkjU132tBugF1QWen79yctpUNnhn7rU0lrTJxX
klH5dAP61a2qfeYchjM0TgSWZ8Y18aLKZY/RFZZ7TyTEOkBEHa8GM926aTiViKh3rT3Yeq56ANiP
WrF4IkSogImrovvs3Di5lHrl3HqGM51kaIgrTebeVUmt2MR8IjMAQnb47gt0MqIgBB/R2PlFg8cj
ulOZbfMo1h6qGdfj7DD1yojTWJV3/ub73SpUAV8kmlovaCna6QCtD15QQWA7E1yzz4ZcSgscj+gX
4vqSq1RLgjIf+dTD24YvRp0qkl8gZJUEbTpfiK5eBjnd9Vr7OEhm9cGu3ssERatwCBl6N6LrOddH
d/GgQ8rp4n2RNr9s5Z/gn6OeMhFTOncdW5PTQ7zrnPk5Imi2tvXRO5MQ5kIX2pDHSM7VUxV4oqyu
Hfcxsq+Lr9pIDOfK9PNE1tC4OAPXcCDO0dpxa3rrXdyPSTFdEpqO1Ziu27A6mqUb3hmdRiHeKNKt
V0VsaxRAxZ1TZenK8wdrM9UZogp75f0w5HXQgXOKYa4an2U00hQkvgC6VidJiukEuhwyuSiMAzbb
n43R7UvPvuc2mQfZ0JvMpVH4Br/4tdW8n1OP1Rx+a7ElbNrhhikxAhfmtObgzDFSNJAqa8epHnrw
qMEAVeGzGGzGNfZvi+9gW3fjQ5n29dF3sx0+sDiAE8sbnDjGdpR9uErVlJHpMJ4ccrQwp9A6xqk4
6J4w94qL8Fr3+nozllm40v2e4ygge7qX36TeszEsK/08Zbp7bPjgs72gKt0Gj6kbhQy0Qq56Y/pl
TvW1Tjz3KxFoYJaS+ruLaLc2suyxw9D4MU2aueG7TvrZlF4AbZ0FBEL3kYpPi/TpPHM9MId8H6VE
nlc2xUTBjLrkhw+yaD/jqQOOX3rThWWqIsRBaq4Lyk7opOnmhjTsIMpzZTiXnGv+PR8rSNFOaNyZ
82RtlOhL8oA9OayszKBewB8hhyrqr9YW2Ybo4WEqqoxIXv3R55VYS6/116kxvOpA6uHPc7f3OUtg
BO1/Es14gy2/0ycZPimjxlsPG2tlo29Sq8tmubHspxD3c+DwNeRkVUavXsp9uGzNdYdd4aw8DsQM
Cd4nFZDD1eWM9ZRNcpkh4IGxUXSmI4hVhSIJvWnEyZI+pW7Pobm1iq82dNMv9LL8SHMz6WJqBFjP
akgSjqW2WcvPRoUJFxbyrRum1b1psY6KYslkZS7OkLrxLvVQq/dSn/J3JQzz4nRkRWwmrBVx+Hmd
8y3iSt4lqMeg+GUQsm8DSDSm0XlgVWIcWxEa4ypuZ+cifEKaXiQBkKBdPnfOqN06RuMFmYlgypsI
MSBsIm0zZGl/xmtl8Ykpw2hVSbsWK2tW3AbHvrqAhiely55/E0q72IStDJ99vJqAYeck3VA2UhKS
80vg1HSVHZgUsp2hV3KTjDRnwxKChR4346+yEOLWKKLuSTWJ2texK18c2bGW5Vq45ljI2dZV4JKJ
UgOOnw9ZwRSGiqwddSi9QW0Iua/wqQV106XseqaQvZfh8bRybBBW/sNtgRm2DWhfKhn0myakIiY3
q2YnBfauXmVhwMxwM7KVx8C6i0TEOdib39Kmqeo15HcW2Eo2wWxkxiohjbylEoOyWZDfu7mCnpzE
065hpbUSfUgbTN4OdzN1nqtsqIjsOoN3Oym2/TJtFfvKTHszO/9i0Bf/pVyadaUzdVu/dqJtn4eQ
e00ZISklyZpuWr7imOqXHcaVO2gFom1kZeD3E7WQyn4263E3qpFmInN+mBzTvYyJgILkeekOh+TO
4YgZ5AY8q6GKvijn25lE7VeDrPLNkKT9ZtRH+PWDAdYgbcODkuE5ieSVpiYbUL6XHqbZGU9hinuV
1YYWZ8YGWffqZ1xdjZPbaw7A73SpFV/KKlQa3ZugP9Z8hYnKstJTFkXu4IMjbgmRBKGX+XoEncJV
+UR3O/PvfKbgAGU+jYrMpkEnHdajVxOHtjmcFNxdfNKW68JJcD9R1hVPP+PMYxOxcsywEnvuhi+c
pe813R+2sIEXyadXDzAT5o0xze0lSm2Qb4Nt3SAsvMrZTDZz7VwTH2xAOnfdNWZruc4BG91Kt7Z/
tAuwORXl/MNoje5GFa62TYzhq4kmlnG2GG68YTAXhq91tEZOPxzd2zuEHnFGcJHXBUu8ESGS66S5
70TdwpUs+vRDddHENqSx4FWF8Lu1xFlFKVjwTLZlMAzJGIToC9wq65w8hwUz2/Mffa0bl0Km02wy
aCMLfLpCDStLFgCnoIrllfUzzkWLJp/4R4jnTrlJjWXoj5BQfuiIhZ9uZqdnpcqWOb619ib9zYcm
9R90QjX6SjLLaOzKu+wAHAAG3Txb09li+34Py3h+ycGU37Rx8ZMDaFRsKiHppVHdotGUYbVOyvin
LAru+posPt3BWa5ZYddtexojto2hN2+ML85GsHm4dqEPEtA0rmaS2hBNZmpZDJGbR93y5dqdZr5p
fameHXK5J1mb5XnOB4/AydTlt0uBCYBnz4x/YAjRI6iGybgtjJhbge43bJw4GlbMAbnvfcKH5cIx
RLZxZdfgvXR4ud9ms4BzGrOERZ43LY1Lvkv1S6+r8pGOvmpjL4t9eA/VlpbrceMZ8yFZ1v/1YgSA
CJ5dksUcYCw2AefbMWCXMYh9euThsvLgtzJiKEm/3QXlYjRAtFtMB90fHgSm58WSMP5uUDAXswIq
0fArXgwM7mJlaBZTw4i7IVtsDkBoYOXhfMga+BN1hBmC1rrhLloMEuZilcgW08S82CfsxUjRLJaK
dDFX8MSeOPhBfPbjaqulWDDybzfGv1Sf/1XymCoC/HD/Nbzp8PkR/6USHoPj8hN/aD6AmJZO+CXb
S0+Wg9L4n5oPlOffhAmflTig47moL38oPha0J13nICcc9hhEXRCD/lCALAMCNHY/FmG27dtgfv4p
Ccj6m3mRCBK5Zp4WQQ5Cj6b3t3QJ3DXZ227oXNAlKfsJYcSfCNVzCQTmCF88ggJZZCaHTWjW+cOc
1DYFIML9ivG8P0BdBFdgVOYjHGdi+q6WnHDDQjPIhcfCpC4dD2bj3PrVWmPm666shyKgE5FS8kkv
JZANoH65WZyosGh3TPBpenGJPXNkkrm3ZQVdHopwwgCY9jIoYCOuyyK31sR27C1OPQEmw+/vqTsC
3ZRCVjjnjItnAJPdbnIGeYRioj7Bd7xbBZVjlt/qb+Ci3B0FjfV7Q1FxwGzjsHRuPyCgQfXB6sMh
wxVNfJrpKt7rdWVteaO0S5lqIWtsd9jGIGtBnjS+QBHBDNIbxbCl8o+vuUhUeqvFsXgZpnEJb9dr
0mR10Caxfp2IDl27XoJv7PSX3E78pxHEze1YQruthf8yjp6zGfQpCM2huLdSTe6tvhGXpiiaQ48Y
QaFNkpyLoVIH24mTG3qNPvxOcsTC8bqxcTWcZAHqL6+04QcsivAwhbZJXYGRf9HJ12zm1DO+lsyt
DLy2qfa+SL76XjQbtlLjq214dB5GSRpxv6ASkq48712InuiFC5B19KqXIilepMZDl7LG3xqrAee+
Zm8Y/KoN+Sc3sGuX7hxXUdyxyjkTGSsz8YsHdx4JFLCHqw/LJ/JJDq2zZZ/JNgYFKtujZMhkFbsu
ge1qcKk04v6709lhT9hEIUutnMyIrlZmZHfT1M63oYrhaM0knWNTaBxh9NHmUcwKicy1dhYdV9Oq
0MzkQTlgWm3MlOeY4emGUB5ZrjhUd6qRzZaK1vFn51k5FCLd7II+0+pfPmbHHta+ZewKN1VnRrRk
P9ple+5CD0lvdFT0GWMfCPKavTJR5TJaTX3tngzUBlqjOle/IPTpK6fxIQ2C4IWzKh2QrABg+2dz
pLZtxaZF4FDKJPcKmJVrEcXDdogFriYKndIVrX7+aSgKjvNdbWHCYKKj91CN50TypFzp1Md2ntqn
iPtisRoyEf+q0O42npf7exdB8dzY2qcz2wSC4jhNV1oIe8NsNMjL44wB38SbtHVT3X9BkMpWQ+PC
4kL0LDzWbjkxsh+DY+Rbwdn9ZwaQ4ziPBT18tOg6O9UwBHCMVq9+ZZl3WhYCQna9cNt3+H6CMqMY
tlIayE8PnfnoORl4piLU4g1cr/kOK2G1mSV3ZschudSNJu5D1m/XHLvCzstV/4zbqcJPWeKfTkMw
864fJRTwsTa3oUwWYFj4k5yK6Wslcr8lsaUwJTXDtDHmIWW8CqdNAgjxaRjluBqUNLYxFLt17NMR
jDknvIm9srlzwAZRpdY8JpnmXH2z3zelOd9S44ciNYJy6vlaoyyL8QD2iOFeOdUddmsNCyak6pVX
e9MDuNX6pmgHCvrgaL1jVKBfyOHw3qtGHcA0xuGhhKj3MKYSbBZHBnOs9RvmTo7QlbqPLNksLOEU
Gq8HkBJcVIDMF9PRmphcFKS/jkylH2ZpfKK1O5faguWG/VscirZ3VonRFgGbdkjOvMm7hpzwOkzq
R82tJxzHwuweOGRNX4VeA3TR3Gk/pQzU4GQRvxsDFYkTSEyTlp3t8M9R5xZyIdfF3J0S6kGfyly3
trIuo8DxBudGZ2uGsMuFyCeptw6xrLyZlR7vJ1zKgTbmRBKtbtLQS2znjZvgjAfL174oQtNWo4rN
gFx3/ysNtepCvVB1baVjYF4Bv1VJ/SOai2gDmSVfi2oYyK+3VA3W+MTfxBx156bIry2q6DH2nTIw
m6Y+YWLp7uaSU4AavflON4DptbAA5arrw3ljRU6zKyxOkkyolDxlHmgiN7a+okXZUe74E/wLVluu
mfkCF4yDBkPAOdbQQaraVi81dujvNpkr+XYfebJy3ojQ8N0wnRqzq4cNK8nGmzLuNS5YER4WO7He
qaPBruDK5GKEZbmb9cr4UEVkobPOTxwfwkCoSeztwakLDNUhJrHEGPGmzd6h8PPrrBsHpgd95Tem
QbGfDkWH3Lbtr91kuFd1FsFMtUnS9LQUTE4Z36XUPpYrTUbqWY8cSf+pdI8RNCCqkLPQ33PdpC24
08+tq5lXELd3fUQxi8xxiuLnywKbz95jOgkavREc+EokuxIa0NmZo/jg0/CWoR5zVm4qygtMyIiY
xD2YS06/jaBmbzCBFoHuhWfWutmuwrlGwToYNNR7IuA1Bie+UPG2L3ClRR1N9YIDIh7bsDhHdsPl
W4XqI070eqcNunOah9b9abh5/qNpa+1it819axb2A6b2J32yCJn7oeTgYwI677R5R5cTACrbHZ4A
HfdHvDwf6Zx2hzglASSzZKEMoJH3c45JdtSi9phwjmOxE1nXNiqru3mxkGK7tQcClPcYqMQbdjd1
xs4x0E1lhMOLkSTaApi1z0WdpEeR2NvKTGVA0Av1wXqGP2WtdFziGzp8QspHh/zR96J6B85V3mJQ
MYKxrbELy/DLY0lAcVwc79C3OHOhPOxbYvznGH7kqbaz6HXwW1bo7VCt6xm3kuXY8y+CBY9xAVZJ
ZKn7kEF43XZGxq4GT+XKSc2bgasqWEDjPWw5NhSVhd20rs5wqCecWuMZArH1lMuMBQmuzI2lNcMO
roC/TcYsfG/6aSRznDTvnFI4wvq9j7oghoOr0n6bO+27Al/JOqIwthFH1Ww5NeZ9/KH1NluLCWSC
66Xz0ffJIGRRfhq7k1sRUCcOU8Aszsm5kfXEhaO7+dNS6PXAUJWdSulxq7cNDkSJyuC3VVVn7IAA
1BdcatvCMeudN+rNDQ5SAhejre3i1CrorRbRmVYlLjsi7fcRp0aUOozSdwhaVMxa9KmNXt+spzSl
MMBS71QRpAHeXrvecbyfb2u2QEFmNwbF0025tT01fvQeBWqrlspprgmtY6+yPJIUA7L/AJ8/jz/L
LK7fHRK2OmPuRxH54Zon8qvoC7lN0SmqYCo1StZa3QOvlWn7aG4yJ6DdskiBHmblTT0K9jEU/GIB
LugAxGsGxKwROERmxS2NHj1Qk8v6JktvmXuDLtHzLeRO6gfCmjuoCo3jzHUAnZNpM/Y8fR+amv7L
IxS36qZ8WPUda43K6YCPLv4GRg/g5nl2b+NNN1GYJqSfsF1WfwJvAm/1O8nTpXqR7lO37GtaUac2
Y6XWtwE7i3YtVY4GDQfefZWx3vhbg/40cgz6vVtzQ1qxiUixpnfGz7F2cyB01JPoA32MZpiJbVjO
RG0evDGE54x90Yurn7S2D2w/izL3i0d3pJrZOtLMSn1UN0KRfFTTwKuGlWcEpUznEZPyKm1w6NOv
khsu8FAMF2ss8Zm7nuKoXGtdSI3ewMb3q8Zq/al8niEzgv3Kz1TvGs7v7SSG+oCQODYrYyCLjgE1
OfaDJ29kzb9dtU71BulwZWZTs+URySf5CBg9EtEugZBRraJ6LD+bUDduaHXyDg4+PL7BHOYubu88
zpiyV5Kt16eV1/QAQ/GuTzAy1IZNQHNtCmmuUqdo2C7Vxb2u4hjXSUWnUxWrfm/lVFBzNZjWTH1i
XVmMMEK1BQbkJNs7TU6fRW6Lk162eMl04O8JjkLQlPG4tp2pMFeuxuNR81wBCBmslxbT0EhWpUag
bqkdW0mqvoDDqfSqyF0FCWVeb8oOb6MUiMlKz31Y3/gW10MKljHo+lm/mepIBGnXtuuGBgB2rbbn
LHVitXfrcRdmCc5uA5sZ3t5VW5fFcSzS9DHy8u6tY/TkzNQOl6mk9rSw53brLS92WMQpbXfdwlQV
BRyOcFBgX8tx2Dh9rR+mtJUPYVjo3ZqmnnTXs1g7ZG1TXrsISGUkDfkMPc94NfDvUpwMSrVw9bMl
8EqxwtG1vSlqLNiljyLUD/oJxF/9gJe9LanrrUv3BuuWdV/G8sOdG5Y79TxSlUBt3hx4ZFxosJsj
WL86DqrbLJ/yl1RnjeVBhtzRfWLQ1N4bYsdRiOKOplefA0mQoMbTiHkpqtc8o3KbNohHtKiXgBgd
wIgIQriBO0kEeg3RRf2YmfqY+DUbbmo1TncSwCRFRn6eXJsI96wuZzaJeJ7FpvU0YyNcAnVs0pND
PM/pmTRxcihM373g7uMAOzp8mHTtR+5V8xP8/9BeOYbDH8dSqNrodja9ZFwq6OgbFMj+1J1vtQlW
bQ7eAD/pkF/LZU4yZz5XzcyqxZA6oAGRIcUz+QYJyuq+TEMDMyypX86fyyBr2M3ZNhmu8UIvHrcZ
v8IklYvjjnyifK065RW3Rpa2JlEUh8OYNLgLEBRoYy/oYwe5G+OnM39q7GrUnfFN6YtZxSXloE0v
XTnW4+OsNBa/K63jwNvd9XprurQ29a5waypRmlGdeEkaj2BMJGNWzq1Rsaf5v4U1tLHFOvEyRyN1
Fa58zPNifP6T/HP3ey7y/5R9cVclZdf++799F1P9KS6pezokMBvqClMZ6s7fs9Y18N40Nw11gexk
g3UVdN2KgXekOGiEGMPoXRTmbkjF0czsrWY1Wzs2Np5Lk1U/b1pqfvlTd/5MaSB+yf/+yf0tgvv7
c3MAeRH1h9Lyd5JQYQySBgLolHXdXNyaWTHcU3X+zz8Ioj2ha/Rc3f37C2Cn3cihd1CXRMBN4j8O
Jd+lW22/H+ZfRrT/wYiG0XJhbfzXkuRzgg+t/KsT7Y8f+kOVdO3fcCXzewTQBQ/0H5HefzjRzN8c
5BGXtTcuM9Azf3Ki+b9Z6JEG4iTFbIJE8H/qkqbz29IT5xG0dj3xz9bPfQumf44cY47zXdN1+ZU8
i6Xy9q/WNA6YHC2nyNh73lTmS5DICxoQ+ZBIJ3lO4BdRofA+sb9fShyi+EnvadaFBFBxWI36C4cz
jDnNwJrODY1w07gUO8DgrcEPlwsTnKUG45dHNqB7DIeQWp+plx+6WWdNsoYwHD3BRi6fBfuBu7pY
HDuD0JpPEC/VqYojuIz4uj8gpGJ2HkVrf5i1sxhEHMtn2Vpp6PoEjjKzKsYvHFu+mx6T1lKXuCIV
AOHXw1x+0jkgeTtnCMtHptmIPCCBJQvbkDCMtYgr7ZHmXQqB8BQMuHVQ5VzZZKsWR5i1BiwxXoxm
zNdK9toPJ++K4dTiEeFlqYTALa6ic1oDQ4F4D/kUSbkCgw0sdsulHKNZm/2wirk8RQojsu3NTLRE
Tl6btGX1a4TWWgNihWvYVM9UpE9Lxw/VNFbbsyOpixo4LW6sHWZx66CPg/bWtTm7zHYkOai3YF4w
/zIjzoN0n+s2webusoSGa018hfLQNCRKHvpRngQutxdxK3H2y61mO8bjty+qry2ym06u6jcrsrzz
d2BnVObyKmcGr0Vc+cYjVmruYZNQxiOHWOz3ORG5JeXyXXvK0eHSImuQ2OtaxlizLnOKn+wBEzur
Tuy1WiNx4ijYvyejYcMOI57/mhswUNjTOdz8JMbiIpjigp/h1pa555qbEGDaGSO03RU4xSyPu6Ld
Ox6t0BZuqzwmLr+ORtt/9qoM63XJRuzZ6DWawBpvqOhqaizjUWCSj1ZFj9VKuch26FVEEM24sz8w
iuMqtjqP1pRmbOeTX048/lQY1UlEdCoHqTXzB7lLiknIxgK6m815fKTRmieg6I+JNm6U8upSmgqL
SRWYmaNwyIo1uG4zXXuji47ucSQTl3DImYbbLtSjQ1cP+KiiKu0+05TdKb42/rc1Lr+WwpIm36HR
dzKoNPTdgUv7Yi+zPCKAaKLLH+/NHUUEs8h4BRs18v/MrNAO38GmcYz1YTW3Xf3mwJ8OLHJZOE56
od95yeCcvx/RwVQxEiHG0a9y6sNWclimjlRFC1Y76xbqlQ0J31JimHdNY1gfOoKwF9CDU50cvanf
JHP4sMJmjomOFaR1j/fL32SmjKtDYiZNuwmd3jQDsqb8/sikY3g3FTir4jB3XqwunbTn72fp5XMf
7fPJIkLCvZ4ny8jBp0wTJlGZJi/xSWUtxTito3ifs2KQ8wN0MgyKVb68pRiEl9ckJcV66Sa/OvlO
i+uwqfjf/pQQGPD8CGsdle7JLquAOcHK57bP4pwrlJvia7IK3Zi2iazzX/MMFIcjg7Z8ptiocgCx
Na+ALT+o6uQCPIC9VWcjhRVZp9adL+Y9bhB11RWpCXIk9ZvJJ83EPAO2kM9pCd8O/G197rw+QOby
UFaFJvHhiNbf9EUZodNhp72AKQGeATz7mTeT0RKylnElYNjh8EOWeeusvg0RksVIxtU3MeZ5xRbP
kODcF9n3fdK1P1N6D+hY4qbznPv5+OA5Gg4B0fDBFg1qEgHySjtDDNL460hEmNg3UdyDTjW5ydmu
pMqAl2yY9yOrsb3C7E9wOHXNjVFWnrmxQvhdK9HiLo0iEo50MvD6TvBRnxsX86nT05bEAxbqViFI
bvAsiGijdSYJLwx8Pv17Vk3qODGx4XkxCiB3jPvSqMtrPlRL/3S2+PXdLBb0JszuVlPN9GW5hXkM
G3a66eAZnzmH6mcvIv21JQ6QniXenS+TmfCxt+3psKBSN+ztiXEl2lOTas1zLKx2jd9r8cL4XgIv
hvmd/Ed+NsYSM4A/llukpGlTRvr8BRYi4xug8vZEL7zLgSt1Jw7Oc2i+0QjSnrCXujLwhWscerSG
m8IWHIwV6JkVgq7AXRnO7tmO5KUhF/LFmjG2NjM4sxxhQE7HkgP3BZGIkKAmRk4KBtge1NLWOOfU
zMn72TLjw6BTz4zCtJ1xPa9bmdU3CjsXamEf3pVDw9VkwgaVaHV/NUpQ+JHinNT57UzQsSd9Xmel
Lp7C2qyeVZw3D9AZ7mJ7kFf0zYieqda4hmxQH0qX7vC8HzvvVqLz7xNqvTZ6FOuvkVDjyQq9xzkS
zgtFLv/B3pktx22k3fZVzgvAgXmIOHEuah7JYpHioBsESUmYgURizqc/C7TdLfH/2+6+75tu2VaR
LBaQyNzf3mub22p08Ps4Q1lhVTQoQ9n1EjYe3IbdKNAsO2FemobTiluI2Fnneqyfhgo7whRSSX7X
xHPW3/T0dZ5K0rcpZ4lF3LfwifNBL/UVhKbhayjGIl8aduekhOm6jj69Ood+qRk2bhurxvkIbOHB
BHDykpiB3vAotPTbLrU7yrU1se/plMcAbqVfRx7vR7SU7gbP3NdBchgWzHM4bA2jQO8ow/bUuJwE
ejsw76EE2cdpTI27zHDbH709yq8T8aL6leKvvL9LXBlGx1aqbB/lWQnJTj6bkwrv4hiDNCUHYIR8
Yzz1LcfTvGFL47ny0DWWdovnldJF04rmQGLxPW8ZMdWzvwsUp3mXJm3/QpMigWqSWJdABM4tgffI
W2Twe2ripR4IVMjyZ50SkXIVd7p2Z9PEtfIw6eCfznE32O54mIlLX2Ff2UsaT1C/hX6gsP6RDBUw
PdItqybVXwwz2qdD2py0ybGfhyGyMHiiwCwNqHy0hsbxsYns6NbyK7paPLnzO6JymUcsJtYNjJVe
JUb7NMStzTv0jaUZ21a+QsbtWh5+2o1LTcFWT+JTAXxrh7H8KUyB0EW5WyykWdloSYSy3JHhgyFA
meAnx8M2uozurCBUKyY1LhFoHuEbaAA6qowprDufDNrFD2R7X1Eiw4Me3ynvJ26XmRo3mtf2VHuS
2hJd9MXVa+M4k1RWBkMgKlUmZxO0RXGfpBXjgpTtx8YEf7MagT40a6GPGiKe68CbaOL4UoyUOmaW
Pj3oUvbHqbFmeiov7DHhnlmBetR4HOertgjuLKoEt6LsYv7RtMXRKlR9jR3KL5Emm2FN1Tsj2Hio
jENnpx3jNqykMnT3dDH5pyqLpi96g/LByK17JMv+nBKNx8tqwKSLxj760gvG9V4zwpmtGwuuQTHu
Rj1C6A1if+N22BgXLeoH5YQwFpBUkMYkgJvY4U4oAHKL0ak3dtLxdMTqz+iZFMZWDLb/KALeeC9G
eY9l0iN7UofpmschI7i0SVZ1Dn4mjTS09LK4xqGLfVWmsQ2/ImqOZPowYYGW7Y6jtBkLmSZJC14z
nr1iRG7wWG++UWDl/kAzG9ZMSx21wwCXvwsQB7tABuE6n7dWomjkIu8nZou2UVTLvEjddaLVYo1r
kIb3zu/OAwbFFaH/djn1NUQFzzOPWYrSrRpfWF94vmXnlqgDM6YioPYjbRNMpRnNWF0xRu41D3BI
LB0NQatvmWr65WC/ZQSMog0jrpIbSGcviF04u414yDJQGE9EHRtmqbSRLNPGD+8atgFnk4E0K+9k
Rc9eQVPVSlkpeyw7eIk6o7oq6KFiUUQxo5BuOlFL4dzUSF/giOpaW3WV0x1we7fH0agBR5QJJAin
bR7ioTjUQ30UvhpXNb7b26KpmnfS7FTZtLU8gGMMtzLyH9mokaxuJJFRad+lZPuJO/RZlm1S+Kn5
Af4HWaIkwFy8IMMzi/B5iaGrQNK+dpYu3sasyKnNDky0azTEuZ264xcy14VmndSK92luEdUC+kS1
GFDBOhKJ0735rXgQHc56byF/byEFjQRAmu6tLd5g71oZ+ZP4KC4tP0pMrVJ/bYdAnBnsZxjmuRb2
2ZCEfM7plK39LI29KyKKoz8lBX+SA8DsMrxUoqnJYDJChm/iiOFJxTh1bUv6kXeJTFFfePrt24In
6LD76ST/v6hLM9jrJ3EJPcWiWjYwmPXhKMIb9OvBOAoGumwj9rWelPZ+sDiJOklsPqjJI3Ijjb8V
jD4pRnxD28JMA6DF04HYOZ/gX8xEJ9fRG7Q+GmhPLYa0l4aF+TUjvREznO3wJeq2fRP1fmftpcSu
OS1Rl+PiTCNZzsrHjb1269KWt4XsjZtCAzlykKYRPPYxYQeKndgA2qoM2bYVbvNNj3Qr4EBvt+re
dLVQrum8lLukgynbitR5rZx+aO8bYF3NRrWGwZSkREq0vyrOE+SZ/JEDW4Tvhb0+xnXCwERmCs8S
L7hRCfTGqvzhq768t4KIHX2LMbNYIpqJF72wx/FEhNLT5rVT54BlaOGd0ph8bIKUg8PWjyq5m/iL
Era5MNytjA08hI3hVy8fZ+HCrY2/EdRmtePXDx0RzUap8QHaIc58+tAzdsghymi1c6b5vOwkKWeD
zsg5rv311TV/of/xjWZKtI/2YeFq+vXqohsItEzON8rjnI9Y+AVVM2XN58O9Z782ZLHn6PvIIQTq
rXj5T7+7D0gPSjUpyYDc8CeondCoc2MWVe1kKswHdxggbdQJtIoyl7tq1PiubutxCNCGgmPbX39z
4xPvmQsdudLEbGsangW4/tN7Z3ykhRVx+R1zQb56P0TU83pZbT6UacOxGSwsb76HrnFsI8ZtC12S
OYZSF3nkI+zRePj4gf4rb/6NvMmVN9Nu/7W8uc/zpASY9kvZy+8v+kPe9L3f0A9NOkMcwndcT3y9
P+TNwPjNmYHFM7s6MNHouQz+tF2a/CcibT6fJPeYPpsl/7BdIm8GqKIwKwPXhLzo/kfJW2oWPt1n
CK5cYwibZIExRAazLfOn5G3iJrjTjCY+jDXhQcIflbNwyPAcRe3hZJtGw17ZHd5tkdUQgWYWJ9a/
3neIjDT4Y3bSKIBQ+1XuHpTybPYpfaWGRavr4x2BpMLeGhwLtbssSOUTay9CHpSYKOWgk8Pzo3W9
xwhQUACWh5gxFl1ByTvssc6lX4vi7EUzSLVXhmLvVqYVql3uWXLdwyGLOXxWQN2aUGBQ97X6LUgn
750tVL9qETPWkdIRRGKRtw0FXvPp08BHZ54Cs41XTVC454FVjkrP7tpA8GKrAHR4wZxa55DvGsm9
SNPpDqWovZGRWVznUGW59sZKA7zij5GzKB09wsySimvuCCKI0VBj+KqmXUQFwsEUMjkyVdqSkaA7
Ma7ogndKoodmE0OhaAfkwxV11Ow5W898Yg9pEn+S+b1hwovkNPw1Avxz61RTsIIoZ106M5X7vprs
VWyYl9hVzQpWmrfWJrz9o9Dyi+Vp+Y1VDldH52Hk5OhJCzF68TscHLG1qX9ZYtDLjkZRAL5xx/ra
S2ZWiy5OojPPFvtmiEuLn61T3Ukf1rVZVTehkMWPtHeDTU+NwqZx4L1H0muuphu8OyGmfFqTw6Wr
0UHlNvwPMJCngGDzQmLAXIrcOaAKobBAartPZWNdrTEYj5bwhkvS6GDAsvgtpWbl1alcKgOj8Yjz
blo5UEoWNNTbDCqFdtdXY3Gfy6zA0Jc3N3RlxsuW38gyDLI7maftjTZm3TLhjv2CmT1c2I053kyw
+lZs7M214fCTaojRK70PowflezAmcr9GlE05p/Nl05RYmBDG0aLV7DDp3becv3/L+pvfUQUGWoPY
dnD1oBHe+QANcPiFKe5imJQ3toZjMxUMzDLAP1uldeVVN7miPbdrT2Zmc2LOzYWQlr0xuOzPFUVA
L9gcodtqbRsf7DQ2VtDn8hovU2+vaPsatvgSoo1Wd0eX8qWDHrvnvm9qYCMMD0CS+enST0fGymXe
I8dzDYJXBFDXhWSlXdU+agy8iGHR8jfpm9A72tSt4iIpCXt16SW25K3WAtOZZLAKcvuKHp+vS1+8
Nxw89kVaPU4zI528x9fCk/kGrEQ7LYvEPNLADqVi/qSmb1pEiqgyQK+rTn+yO04BPf2LOzH02nng
ObvmgB2tUt1+YTFsbmllZDeG6Zd6qcjZT+RHH21XGyBUeg2+TAkchAySm2oHj4n0AprKCzCoet1R
ELnNyVoz1z+oNjm1BZpMjfQ3EQUuQxwSMAsWZF4K6kbSYj3QsbjJhnRc2ihSVz+08jvhO9EeYjpH
WEwne3YB410x5mpbthncUuaRW5WN7tmWPSAda9jLyaZLEn/lcDfY7SN5Rm2n1ZNzgyc3LrnBKuYp
OhFLzc6DVW1g+7lM4WAVKDrOTSH9t6qunLXrquAhZei9obIoA/SWhJeJMrdb4jyvpS0wo9VIGCox
Xl3RO3MRn95+bSRvGfifWEmRm0faInEYmQ6XtB7lNOmh9ORTnF8mlt1FTPvrgoIykEJeOX1VXQDM
OWR97juuwWQap6/BNIJ+KhK9vq8luVDdBXOHaH5bkX8Gdhowdr9ETkg0VWD52GIeYJadO70Oqiat
9iLrga8xkKbgRZTBtU29H6LCnspZECJu7Od4pnyDlBlYSX8h3LKowqWdFN2ILwilCoN44tIUqYAv
+mZbUJ0M7YbFHbfmyLmejbFh76a+bA9Fqccdzxatfs80eFkLysgh+I7xYGJ/kKgui7Qa/V3W4e+i
UFy6dyMP7HtLhtwiGdu2ACNe7zw3RiIPsSrof6Uex3lrufqTpdFRGL1kW+3ZQAGFd61hwnJ0JkJ0
qNifHeop1DZtkJbRDlVuP7GJv43zLr8H32dxtOuB2MZZyIUbqCF+Eb7drHvTLnYGzeWvbKJ1lFyf
sA64h9Y+RRanooVnC9x+aqCIqBcYeQar7/sFDAfiTyztP8rMxnkApn44t33TXKbRrHWYdRPeIEWG
j5AbbEFKfUfVPemhVb/WUk9eeCaT8Ie8ciaZV9yGvRP80Ecq71cxg7OrBrrmSWMSclPo3h74Ni78
wnK/OWXgUCcYW3UHD6wnxQWmdu9U/b5gtV027B+m1ZTTGLwIQn6L+BBj/7HrJ+eE8y7/pqUUuB+K
zoT27IpkuAtr233kORKsBbbuTUeCQ8Pb5omQriQjjvYyGcf3DNOGzWLEIAVacT/j9slXFVOsXZLU
baiHsQr5Agk1u7FyEUVcxS0tnGZQKNAedfbNbuvsSkrqHs6fj/mey/KAH5+21yzmZhVVW9+q2gK/
03xUw5ofNbETIuhZzN2xztwiG859sr4NriuxTOSOMMA2txjn7llppP0FeDImNWvuprXnltoJ7Bb1
B3N3bfdRY+tpg/gafJTbom52e2Eg4a/Sj/rbwKMJt/4oxfXnftz0oypXG62aOK3I99xzgHoYOFGr
O9kYmPjJg7XlSf0lDOYC3jKZy3iNuZe3mxt6w7mrF5++tyw/CnxBNpC5/Kj1dQz6Jq3M9E7T0NYH
I27dlStsfTX1dALnJhccYjXzYWL461onsQvpsl1DaKZQ2GjEndE17QoBJjjlWk/wy5s7iMe5jbjx
bIqJi7mjOPuoKyaQRnUxBP/qOZtMUa5bgE90T6a1+g6O2jqHOuZ6jnRvdhQHX7yYXuRqbki2PsqS
WeLDYjF9lCjDj2ZFJHei7xNP984BTatfe0fSvBwLEAJm5CiQr9ZkvXkDMZh27msOyJMyx/qoca4l
yQ5mzNWOkzJ/zFSX+TtAadPVz8K6ZyAeG6990IOCKx3xFfNRe+cEhISX6WjqL52aK6WjuV1aDDpF
05A5jG9BjW1+HX5UUROxC5/J1ZVfCExTVW3NrdVdQ391/1FlrSSnQE702T6NsouuuuS5Lr2biLrZ
KqYHGyjemjw33vmpDe7sNtBvOmKNqygoSFk4kFFuAYppC9+IvG1NUJIBuOztN6qpTIoY5jbu0p6L
udOPkm7jo7DbaBIdWl4U3TStqdYD5Pe9mebQG2ynXSmEpU2n690J7QPfGqMVFG26wZPO9SCP46xd
9HN5eOa28kuELeHNtatw01dzzTifJpXjAuH4HM895NFHJXkYOjjWMCOkNrMxO/0mSL+WC7w1ZBW1
OGdpsYZzhSv+KQ/H/AH/X4ywTf25nIvQJZZ1TKb0sR0zWQTLSGePWAzRwYfY2WxKSZm6/9GrTg9Y
9tz4HlxMYjGYnOPEIdovhOmuCX2oY6YZ4jAgSZ14h/nJnLvcw7nVvUjaFrpu3W+iwCr3dR5ZKzNT
T2IisbM0TGrhI6v2Lhbi4ndjLoz/7yn538olWkAo/+qUvHsdXpPklzPy7y/5M5jo2L9h19FpQKKF
0KD28x9nZMPVZ3sQ+qLh23NC8J9nZNMkskgDAGdXqg7ms/A/zsiG/1uAAwfLoKV7BMgC4z+JJjqz
3PJPKcomkIjYhQZkulRFoH19glPpbpCr1InM+6aZvZtCFc206Bn0EtDPIdsJO5J3cZJLxPrMfIjj
TLsCPZi2pa1NYpknGFrzZnTLhR7mA0kcg+mjRkZu7FEwdZ2vQ0yWNgCtr5JLKkdBbkagGVYx4OXO
JlkoZvixqenjBavIsPrAKVfmlF2hGKtdEHnNIja07nupNMWNYw/2rQYkgDhfjjYcN+3wisA4vXqs
jAmsB35tyzjq8QPITKoNZJ76wDxKvJGGSF/baJjIUIHeA6Q4vUxSyWUgoswD1qPa772MDLgqOSIp
9r67KHah0mp0TdOgbX5ha6Ky1U/Xy+X33/XPRkZrlnY/fQQu0RI+VYQK35ilkp9VikLZJBDDxr1X
0gr2jtU5a2HO2l+AGIeR1KxbTPpmEVwqT5incjB5a8L1K6zEGUMnFafT2gPltw9U159V6MQ3Jk0H
38jJaE9l7TTXeAKYhJ6ZnjunpV/InwlDoH78bRRLWrkaq7r1ffmlpRd7h9J+8qKBgFVsbr04YHbj
1m9//aY/pJdf3jTaw3wBs01Etv4fnUSC2pIo1EV5T0whfDHmTz+qKuPZMO3xonm63HeMhTmkDe3a
5ilLV4vWqk1Dyv08dqP+JjKDX0PgDONtVNrZYags5z6c+FNND+F3U1TGMdLM4TbuXONkRfV4cfzw
EQXRpD4WhFNWDv3SzXJm3eVAQY0mOdwSg1xNFW0NSi+4pueh3lFX1rfS7U4DYvqOkJOzm3w50w2p
NEpGBhijM5icrIOYYcVLLoL0YNvV8E4NOzYM9kzvghz53mOjuZOt0S/CmOmU6LtNmwzjlZsyu/F6
SuXzhl67zPqms3eCnBxKl5l2ChrAJ/SBn8Afu1WSQMOvYFtudSXhJyVQo7wSdu9Y8ikt2jJJzwUb
3tPk5+bTRE3Kdz8HbwDjVOJ/YRNU7+BqGpsybppdMIrkmLetfg5pUrj4pdGfHQgKLVvUDgtXHat0
N1H7ESyVHZlXLWnH24ZZwIlqSmBcyle7wZnvTS1TdwW86Cc7bpCqYJaebFsGSx2C19/I9J/WrNmn
SJKbjCg2loDPMiAG/vMNQxoYAnzvade41dUdqOhyqxlN/siz0F9JrwuW9H1x7chKvcPtp1EDV9q0
tIcp/kY0Z7wRyC4HnAj1k1fbYoUKz97TF88jRRIrBpXFl6Lmq2S9xPeY9haITT77UxUC09VbsPaN
E41rqDnmddThliw8JAacjSR+aJdKlixX06ZnzDMvqBWJDtyFxtppNXOdQPrja479eCOzSt19XLZs
LwOc3u50lrVjnAxRhT+wxujPvlY0TwGFPk+lpuob4GZoRngqGAkRBE7eSj3bElXF39ONQUdoquto
4eDk760zPyYroNcgvP761jU/qar8+vETYbr2MafOhMRPqupQGw0AEgnfXAqXAQ5tR4tJ1tp9qgLe
Ad3y0H/qRiPblrDHcbCEMPqT7C23vp7weLG4B4lw53V48LNevGa9S4Q4ANUQwZ+R4Qs4Ld7MzKLb
10mn/W5o/pc9r//bG7Dnx6vBsAn576OI5ydZuFRZQxAz8q45ItIao8d4U3MM29RYSyWTBtaZsB5Y
L0yXJaaMHW3t+qV41UPdORqDG0J6lxYL81S9WqNnnNwBonJsQh5n7u2HD4g4+PTiMoKU89e//I/n
8T/XzfnatzANewaRe28eiX669iHbJcQEBueK2gBnfkAf/sHVHPo72Ui0LlyE53RsxtscSW/bglkG
uViW2AxE0h8on0mWA6y0fe4M0Iu9Wnto3QI6NdoP5A1MmLfKb5KTh+nnMhCMBHPLGfNHz2OCjyix
35pw6Pa6Uj4hzpmY39HLUW49htBLhobUY5jEJ1pKBZ44naQ7zYdp3pC+wBPruZu8saINZ9TxBYMw
rsKhD2GCxATmS68kc4V34LsRNaxXZmFrc6GiaayVJYKNVWVvBly/JrZKNMRMiH1uQ+IqPW519gTj
5ePWCwMt+iZxrxBqyfiXHVyvgxqleUXmA+FXpFaPa6uOv+lYgDapHocvXHn9dzsv5hVk/tVwiDtQ
Aa/Otj4zde2ClU/MZY9kNbMHXRCNBRnjJgz+03esx9UeqWVkpG02SzkDy5DKzBPgYgRsQHE3KYTo
8m8uBDaJv2wbuBLoLGTPwNAYQgXbwU/bBtbqomsynFzQglpvOUFaR/yc1+Z8GEE1cVzBejGTEylv
iDZsxcSrSyULeErWpHVUNPtYqz0UlDQH+A46DN+rnmTLHvL2nH4qN8gQ8+3KuPBtGvT8C8t/+2YC
IfreJZ6trQLXKTzKSXwSpiXbsTO6lrMmFDRxHdiz0p5beZhvciMEiYyTl4MQRJfVpIS3p3LjCxxA
PFIe4SuyzGayDWpXu8NIPFF50iFQkxBlicT9tIKvXe1GQ+HW5a7deXkybznnz5X0UfvUQD12tAzY
42gmah1Y05MhRLmi5IB8lo6tGJsZN0QQ2VysqdnYxKt9793yEFNl32eHCszvTgX5pC1AMtVbBc6q
OpPNswFUd1n8yHMgeWy0FJuFEgS5QMWjgTRY7PFmZrUb7WL2LVCFLVYDuNWE4bQA96bWD/MGB2j5
QWdkvtWawl1JGnUiWAFdu4YLWei8XVqRUTdnwjdDIf4cth23wRRz/l36bmPbqxyF7CGK2oacr81T
Rxmp9RZbIa2vkeGK7IjSPm9/gukuapNKWysYUW9Fzjl72dYFDUWs7PpSK5VBAnjIDhMXAljCAUCn
Zk8xFDSqXJ8NPLL49PVO3ZHzDOE8eul4lewtd60GcXXRNEr9MN3M3/ud0kijFpm78AHOzcNaNWD4
7AOwF24CwIBO0QUAA67CBNcSQAdqHmFQARlwRKivMKPnPzxvuDJtm0fubFvDBY3g5TIfsuLG84r4
YoIbIPFL1emiwYty97Gi/nf++zfzXx6A80nkX89/b74P/+f8fUzef8Hu/PGyP0+3ugVDh7EmGzHd
ZQDLWfmPCTCxld90wiq6bZCSJ8LAf/pjAmx5vAjncuDjASB9Mnf5/TkBNn5DjDQYHOMqZk3Dg/H/
/u8vT/bm0z//fLT63OhOlx7fnngNeRoDAvPHgPinJ32d2rkaojI9SbNLple7son9lbbX2ms9DriY
FxbUiHTaJVbVFNqe3lzhcB50vHJX0R+wdbVm+iatiKS9pguHGc7Uq+PIWPI7Hn2PISPeTlXvypae
HPbXWT5M9r2G9wrM4aJHORbNN1jizFH0KYJORNeaSuPglh6P1mPo1/WGtRZoVWK6t0r6mJYu+Ubo
OViPkwkjnMYATwLZIuOZUISHyukB/uwLh13eIlJONsYnt4cS49/HZBWrgYZ634JYTr1ey3k5LbHV
PdCk4hJ+S3FoYrKqvVZ121L0vokKrjOJOCYcFgFJ6vU7wWO58Woxsf/JS2+ppiHlpe6kqa+iBJ9y
/u8N+O9IS9xJBlvnv74BD99l8336WV7642V/Jsws1CCafSkVpqQ9IMb1jxuQ8Bk7A8v3zFl+4ib8
x/0H3YpPG58FN6b56f5DXeLLEawMTG4dnZ7ST/fbX91/3NO/blLYoKBgMRELiL956FyfwFdEZsoC
QUPu6ATGiFlKiyJErF3ZkcI958jpqe7vIxjihwqncLfvmb3dxULri22WGnPDEIb5YhFnpIM9MB6E
WDgBmYJxWxSFdnIX9I2+9bLSAp1Qp0sFEeImYhRjrcAmhA+jWTrPbtm/5gYPSb7UQ1/D/mjno1cj
gwcejYBgSsHTtHLnciTHQG4iuKPO3WCzwfYBOV0JqFuQgVr9OSASRYpES8xrWfIEbWTfrj921YzY
GgZtpHPR+sabYqyalaEZ2OsVAJui0YIfjUkeZSEqC/ZgXyi5h23KI94eM4qpegPRYWjmg3ZDV+L8
i8oUjSHSi9/4/JOlps17g8Ho5d5B1/K3TK/gHqRFt1dZai89q+OFjTNQEmqWAroWG/sieOpTVUMJ
mo+TXtGqM+PXYOmQq9oV+qh27dDgutDYiCiD1Bo2FM6uTdIGyyGpaE/COyidBUI0PBSqhRWuMb8r
VqaItJeuQ3PBv1wUC3I+xkn6TaBvB7rCHykiAUXf44V9lh+HkGzU+WpwqMdbX+TaD2oTgiXzovAA
EZ+tEiLiDcEYcnrzz8eZQ+65sjkXcpyUezNv+TDKAiAt0chy2OiSU39Hj+ay8oXaJBW/5MafCPWq
ns2T1yYmBkOjoxwLPHg2nDgkxfEuzAl17Vyw3xaIIi9LthaYggrskYKRpnFWV3a170HqcPBJPyQa
QMVC4zC8McTk61suFbXr2oJrwRfZIe3I6PPdE6q0sI6sMSI59xTL5Y9Ss/L7WMjpuRYxfYalxThI
9f4mtkwqt5mGWxC5u+jIUDF+IjOEWBRMDtwlPmzfpXdzkbUOzdhzsTwqkAbNwGzKrYPbaZE5dTss
3KDFGZMK9aLKARex3YAkI133Y6BwTACeLYpqYViKfujITJMMb6XexjdZDptRBV0uNi65tMHEU9vz
CS96ibK0bqOsuYYFZ/lEgfXl4JWs4OmG58ItwGr20eBvjTYwNjKPrce887Nt4Y8aoRQ3DnKAO0nh
bzNDb+7byn522rw7FVh7S3+cMEb19RAvUvaNCktqfi6iULUYWV13k/jsdG3PFCAkoaVEFHDiGOp8
eatUXl0IaBR3jWa5m2GaigvQH5z0EY9wA6A0hw7X3inPbdcUsKtDbNd4kDJzIGmYO9aXETEeZz19
i4tZVlsMM+jMbqB5lCZkTQCqYbYp235cm1VLZZ4eplSQDo22hZvZnDsrSG9HYLPHUhucS4tgvu5J
rPAXvUYHYFaATV/4WmCfcqi9HWht3XuGBJqcSddE7xNj8u8wMXFb8NErQbVsSUEFsCsD0sJiSi3w
SjqvoSA14KbXEMrLXVQV+BgCIAjrgVKaNc1gFjVPWam+jM6kA5mr45veEvKgdFE9aq4zbc2abdXa
mmjWXNCwo2vrclIGVrS8tcm6Qi21uhJWHOWBg0GL0KCvehey+gDj5C4eFXIT758cYQjcnBhVhWcF
IBH5lTAFmjK5HUbfwc9AdZezNVuvKYdTMUUImDLohSPcGT+4HhEqamqBHJmySI847bNp2UsCEHpq
Ehm2XMFROejHbaxD5RkmpqjsPdYymUz6hWrvpkJNe8hobsHuY2KmCIYx5aRY5i1ULV/Ji/Sz7OCV
PX0XRIvuTJfJ7qpxu/DlY2Uh50Xh5lhkB85UzYqgIiefj7tIuCxaI6zCR4kzb+VqOstqD/6KVWPi
CSMrt9yOCFy0VOamze0wmFfDmb9RG1OwR0cNPwmOJHUe9KGng3bQgvKGp/1006DpTauqQlZqOgQE
iXXy+N/t0r+zXeIoQBHLX2yX9uW35LV8/Xmv9Mdr/rSr2r95KCUc6Zmd4bP/51bJ93/DkIwXig3M
h+30l72Sx/FFxw8OIdklMf/Ps4r3Gz1nnDFwp/1ucv1P9kpwGz7tlXyDBABfLXBmS7hpfnJGd/gm
ExWPBClYsVfUY+avTorSTcmZbnKZQXmn1baZ0LM7RIVlFqFJu7EszsoN7XFpGGW2DvWk/+ZByrxV
1CB8DfSUUrsoyOiH41XFaqxCpsmlKr8WDkMJ3TXMW5kMLo0ueCXP3Bbo5QRqoEw1Qe5STuHfezQo
XeXY9bd6/1pUkiEcFk/iZNCIeTj02lL1OWpepovxFTxnMS4SwgsKn1tE38oYgDhhlOJFGSedOnuL
macjfshijo1SsQkFeUqg8tcjAZo86M5zf4zFlB8z/MqRpm+v88r3MHeyDFN57afWtg7mSlIyp/HJ
Sr3eZ8nzEmpSyty1lpmWVe+CgeZLxYTghsyivuwsopxR0AzvIMfKF+ROiqiwFU1H+Ff13STS6JWB
F0+c1KwW6P8UaxRi6eJhATDsDzeKVr8LyfSKXhh/JMgzFYO3zccku/GtYrxj1VQbMbWrqan2SBqc
/4j+LPuyY5ZjT9vBTLyLUTeBuUit4n1scgNjVOFfXMcAj9Sm7b01IRkmDWkjZhXWLlTCyNmV8DB0
WpLY6aS6oz+SnNmrxqgPPUl0YM0RpZQwiWrv5OuFWS6lNuWPViG6+87OOAB2Bq3FlKsbz4mXhc+t
BqdLDA61jmWgnQYFHJyxkbuoaAtYDiPpHxUZ3VOeTaJeOkEhT0Mo62PsUwhNWEuBT5haLVs1Oaiz
3i7ztaiDMl2VQwCzi0NPf8ZYSrAzoJjttf6gZxMpc7ZRUkCYMSnj/Zoio+VzC1ktFlltRZfSD0pj
hxKeXLE7WU9mVLC5Vw7fjTGivDdgmG+6OraPhpli14u7Kt5hSo2wcYOVN9u+3g2T0V+jmNSoS/ni
i1by2LL0IvjOGd+TG1eHB8h2aPCT9VDXwRULthoYDkWV9pxGlnuJyZ8D5/SpR1oQoc3ebTbrAfZh
ehJ4ohWrgOkptFZkOD7HjAKEJr54Y9qcG2OKDx7ab7A2qgFUalgCdnCnqFhxuVYPvlXrc+0whwKN
eNfJqCL7XPd2V62h7oibFG5Lwrak4C5/HksjtWlAjILA5tczQiyi3qJPdP6vKo2obRdj0E+pC5sx
GPX8VOr6WDKzo0OIXf0A8TTs6bS8TkNvTYfYidNdPbgXw08xj9meWloWNkn6C4P7EbW7Xzdjl7+E
IQw5I4dSsPI6EL7LTJgVCfHGue86B0z5lBjtsrWnml6ERL+xMbqeWvi4W5sWygUxNQo+sgkUEfyD
tc8+Yym5X65hw8ZmkUAd/jJ+GEexDOvpxUto+AhWtsBW+//ZO5PtuJFsy/5KrZojFxpDN6iJ9+7s
SYkSOcGiKBF93xgMX1/bXJFREhVP8eLVNCeZGStDgjscMLt27zn7PIilZ7RRICeu3Gvbao2DHLtH
gZjtzsgDyiWsmPLoIFqd4sq7qrWOFU8jpHmtbW3GUt2hF7YZGqN8rbUGNlB9cSc7p7sv/lDIEnvl
hMXWR+OwcRDSkrSZrixKqBLz0qi1tiai2yk70VHmb3KMdj9qXW6IQNfTSl0XyW6WIScnLXnFHL/n
r9EdGa3wxfsqjpFW/Vpa/0vvq79JkQSHWhtMAhZUP60XzhYrAprHaq0QE1daVRxpfXFOl6mfLoaF
exgN5kV2liJbYW7ugHx8nM86ZQTLga9QLiNhJjSi2KK8vze1ujlinB8jd/Zklt0OCKDhUOGXVRe+
VkaXZv0wpdh7y9kf1lJLqE2ZT5wSta56nJvg4CfQ78Fagnn5rsBOvKsW1Ompc7C6a5m2CoNpb2vp
ttUraJ/C9hFuhnly6mJfpHw9jiGwvvqrcJZi51Fd2jxGF54WiJtxZ0Pd1KJx4tP3hlsZekzJ0wQL
61qddeZ9zWg8QCN21yoV3juY6jm2pENxl2uZuhd2X/06wcmcxtbFUobt1uihH5DVPQNfoQOG3j3g
8fuAeCDeIMWpN60Wxi9aIh97sbom6h5C62R1H5c8xkjuArW0w/TO7YyWVwLBPZOAHk0zInzIp+XD
VETRnasl+uChiVCoTbVx+JlCVICbXEv6izl6SbTI39Zyf1sL/3GvOfeeNgMQdliuB8c79dooMI88
OplhfnK1icDVdoIkm6M1QxSiXnL/VSLyu+cMQcttnNUOOUq4G6VfvHl9VF3TV++1bUEO9PBWHSLU
a9YY4xKDKw6HFn/4PQlexabVBgjoE87a1aaIcO6TV3F2SoQUwms/H+95CIvrsDaLW8Jj4ZVpk0Wq
7RaWZd76ohcbbTw4ltqUUeCS3BijNmpI69mdOpRqlpE/lNrO4WpjB4e8dtef3R4sh9r5MZkevn2/
2qlUO0NoEu8tbRYxMFmc3F4qAoHS+egNbJFzvnhHo7A867us5j99/b/p63On9Cjwv24rXrxU/cvP
rq7vf+SPMjkU/3ID0N0Aml2B+ddCe/ZnT9+mp497D+sg1sXz9PmPnr5urf+7h4+LC3sXzT7b8QIL
gds/qYspsn+ui7VHkS2eiQBjhsD2vHc9RNBRQZHFs3dR2o3GDHi+Rcydhca5XY+90QwtHHkEyhIH
qlNH11CnLJetxzRYGZeByICHAtaxUZ763gM1sTWYB4voEEQjSaijMzET8AFMkTCf4AT2d/hnSxhS
A2ARRqrK9qVYk5oE2HMHfKn0LifR9q95LO/IFfGRftuGvxaJ5+8K2Mt0z9p4w5BYPRjBwqhtGUjF
WregfRGGaig6uBqrI6Oxmq3CxVJu8pL4HSCBQ9EGY3uLGix/6NoofOqLxWFV6tvR0p3QrLnwqi6h
YFbhZzohouYSylu2M4P6dI+rxUSzpECfEGEU3ORt5T21lKIbI6zlM2zK7Hbhnd3Vo0I7BstRV/02
+OnaSYwAIrRB7MxSFscMSPOz17vtZ7t3KIetOg1f6zB4LWZ1HZhdRq8oJ5KS/4iuptFzblI3NQ/w
t6ztkDm6sYeIaTU5YXs3ZkSAr0EHmZtBkly1wiIQlqt6rDH7i8jDnc7p+oDApbwdkWo/Mg9F8dsp
ucdzp+7C3lYnI8x0xZ3Ca1lFzLQPTK3TrzwP7l2WA7DfTjQAb+D0YkdzPVQC9WxRtg7Vh2TxSQQM
xvq2RoC9nkBO4iEPBvtKuJP9yUDXR/hNazs3tYjHTdgUhGUxtaIVbS1oo1zEzrjcx61lV+MWXQHY
VQIKdo6kF1qIbAY9G7XLs6HKZhekBR0jAvuOgrntK+W4f0wwuj4spoquR6OtL2tCfsu9WAzyCMbF
myx4uRPtRi9f/fu/qWvElFwZrsZprlMTMTWxRlMoqu6UNX0sqxO1iyzqjT9EbRbuWGXZOGjf0siA
WCMXplsYPV7/03n473QeGIQEvx3UXL10qnipvv7YevjjD/17TOOSTsLbx+IlGH3ibP1zTfWh/TEl
wabKpISW/f9rPTjhv3y6AEEQ6gEr0TZoff69xPr/Qp2A8MJzEQPp+c4/WWLfLbBcngXdxJeNnITp
jx7H/qinI3w268qEvrgfk5/N2UFUBG8CJCmteWLO4rrrHzacv5C86r/wBxGTviDYQQCe1IhO8Atd
YSjCBIK4R2T0nHV3JgkUZBPIv2MqsE+9vwr7GK0egasfvdS7fWNwe3NqXbJFFPhXjt9ze5fX3bRG
ugLayJAF5pBObji8GPc9ZPqPv/+SeKB/+QB0lW0k1gK7JPeW9tWP95XpBLQ15Q8caz0IDdD4lx3x
2uYBaWBwiXujO83ZDOyAWCIAYU3kMIDqmtQgR9KkSck5BklFHQXqqpfsIasY9BHgN5nvoDfx7xa1
Ao7nFAYUtrnJUMS4Uc/SPgRKvbUDEmonC/LNAqj/kLDcrSMfUH0J4OZzlKLhjiZyszB4WpwIavxE
GFwZIR/MFpe959jNdSdzuHeIFW8HZ4xwJvTNC7CC1Fz39aTIWeIb4RydmAJUat9nc3UZWcA6uihl
p5Y1sYRJZNbPSQoSzYpN/qCc0/CSCHgG1J4X3YcTQ6nN1DdmfeRWaaKERW0BXYKJ515LPXvdY7e3
/pLaH1StkLvOdXLjtguRhwI2HOdkGxuwn3Z3dTHRWJp8iVd18INV7yXLFVFf6SEyS7lBKdOd8tFu
7/pyQBU2+vPeI/zgiMeSj+MM02NmltNjmy3eA78OZ4eeZjopAMV6xE38qjjDrWPf4hmSlfqYDFH9
NJqk9RDjUpkHTzJUw8sTnZyhCi89BMqHtk3Umxwb6D4df0SZXf/Jq0HgRXNMOm88WB/Ggq57Nsjq
cq7r8LIsA+4I+x0tAFFKTjX03El6KwBy9U1E16Sa7G3d2vl9w8AFQAW8Z3pW3auI+EeGn0iq4gyR
2sGYCSCrxNjSbeJ1DoxB7b10LI4clZtr5Tdyw6kE42+P9KAiM7Ivjk0fUAmgK9ig8JoR1kb5PVCx
fOfhJ7tG1Y3eP4ynb7lJ6EqF4GhXFqbJomHVz+ncTo8RzLarsJ34qxDk75syClbWzDcOpdFcR+zW
OAJa98aIzQmhLt/FE1lIMF1SrsHX8ChOcDi/WXmq9mz44iYW/BLRFAYrwVhzQ9QMmq0CAs2bzOPm
xSdsbj3LKMs2AxjECmtSFN17ILJe4bkvV5VM1EcblMW+qnkZiq7Nd7TUhq9mBgMzFancJHGx7LBK
FmuCCcwD1Q+3Wj+iBXDsb6rj2y/YwWjoLfwSwqvVXlg8/x3q1aciRi6IdPtJgi85JWlX3sTBm0kY
3LRKjZIBZB+RsZn07rNpKyqqKBofY5tnc2UbDCBtsw42QhCdFPnTN4yAzTVCSh7KGSXhjKr0mqHy
gCJVNDdN6YibcJDuzUiswIcq7Zun0fXgrA+Cp9XPlx2BJPWzgzyEaG2DQUegAkIQswBFViXrFzQo
5OOlDIiAY9JXOX+5IOEloH9j3M+qqfDGpcy/JR2UT01v5PcKvmcA4537Yw1WdKJnBMhFmulhqOHf
rWdii/cuGQavTYHNhKc2JztTJVDCUZWEl5mpgAd6NubAwbPjwP4U5CF+qaepBgH2mnajeEotUITx
YXKWShzSYTGqrWOacrxSrYzck4ydUdwDiFerFkjmR4tR77r2RuzbFvjJTdsuiEuRNZgrNKQhWdjk
ftDBra7HmobrwBN2EkZ+O5i9ccfJ995wx2tRNuUuSHz3bumYLjO2d64JKX6I3Ah8TutsyMeMDzFZ
s8fSzj/2rrC2ZEqO21GoL2lQEmYxjV/BFEKcrhjyjSIBEu7Fq8oam0viF+QWa/G87qN4wIzRt9s4
7QloaKNdITvrhJckRKbQ+evCd3HNNXF6LYgLvDLCZlLrbolOXhacjLxpN2nRgjRvwqg9cj4jrsWY
xRpbqYvbmWBMPIzFW9wsmJIdt/L3tAeIGhbVvar8dGuXRniRJXFz1XuZJJOJF7bNSJwkjo8ceBIz
joCNOFpZk3k0SYQibJ3YxoaccPo6Bv5CB4vsRFuSeZ3frG2jNC+IXQkPY2w9OGUU7jzh95dWFToF
E9R5eO0bKb2124bGAjSR3xDu2zAd7Cb1d5zdnisYMJdjT1YBiU3jMZahtaEuoAp2I2KCVNSjrJXj
PiY0mpZCmwYENrHNYdsbwIF57b0DxGJlDXm/i5n4AxDERb0Kg/k5IId9JZ18vqjmmJZSkedPIdAZ
f+3NnsL8MZFy73tNQDs3QCM7CYczt9PeUZ0FO3iDJJw0rK8YTFlEcODTB+1XDe/VlSh6QIILOTdY
qO2jPTf0AJOEt6rfxjFdsarmCVSD5Z4ar5s/LtAHyTPEKhn01UEWG2cy6pPVectLAwTiaKty+dDg
SYjXVh9izHDDY0m0+G2aO8tmisb2lJcNWlW7KHncSdotJFOUnmbjnd+LnOJAWYyfmWSuTLLAW4Qz
WwNL10rSed1gg8g++x6zn8BUciciRUgFSpxdm8A0HePyrsB5s8ZwKY9p6szOCunmJjZiyKFBbO0L
Zuxbz6mTYzDNkQ6MEVc1IVQA0gBXlppgabWLOuGHAWspzojLVtMuBdjLRPMvwzMKU0iNxSREwd2U
Isk1fNE64mIAoJkmXndRaKrmCEkFJ4WrYZu25m4mZwQnkD7zW1NqogctJY/0iMycSGfCMdGURreH
z+QCnBoJeF00CFQwEngtncwzr6xeTEi1TQBj7hNpd3hVkpyer1lXKGWgneQ7zab7UjOFXw+F1HVB
097NM/Z/r4Xptg2mkrYVhMJ8FSk/83n8yuTYOVN3GbY9CEOgwX2xgoRAalkVRP06S2v3RtmkmEGT
br5wQjWYdDcq178NAlZdImWZwz5UWMshc/sKYEvksjg3w1egCcg2YmnDtTXzng2nYRV+q4oi2DTK
iO6b3NfvQE6Z4OOeAhTpav9PkpbrFuXizUJezr1Bd/yJcYFD9k+e5sEmptOzLinyko3wZrhvAPCb
baLZpBYZpeSpURV+L77a1LY+ILzqvwJ8zYKNDb6BOrmMiBmcdV4hZaj3MBNR1pOq1rbV1p7wzGSJ
XRwdmveXRbeQQGX2clPWHEcBEjLkKxvAr5vE7dncw7I27ivCTx5TG+JAXFJpQI1pruPl/CnC9rNj
aN8FsyG9KMM1eIOQGKzSkOThI/Q865ZlsPrqQAieNkbs4RKgTDx5ACwjzZZlU8Pus9eewUfijfjt
mCcE6CvKTu11BvuFSSdlm4yT3MQxe3lNsfXEuRotpNLlb0geiT/MxdHu+QpOLKwPQTmrt0A16Z4e
cr2tshTdSSpRxys3goxdY0s+5hgjv6uTf1K0/qhg/QtcFg09z4djhF4P0tK7M0Rnh3kdx8ZwwMvW
nqJQa1P8Hn10S0PkjrEo5b2DYmTih3nuVRcwhiPwcTMO7t8daN4nLnCE+f5JGJ1bfJxQnyN/UNOO
NV4HrErDQRDbjLZ7Gd0bFDf2NgaGe1KCgjAJubNDjJvPR72yzXrXOSxD/UzkJQ9m5bSn3pnURSWb
9vM4CnEz0dL5KKm4d78/feks0HenP1TESJxpQRLkyVj95w9LKk+Oqc7pD+gOaYv0lfegGl4008qS
G8KTmISRLUP5MPHE50MfbEz2qVNezfVL1lA3+4Ii6Pcf6r3ziDvouL4N840P5f8FVhC4AwOHuD+A
p2iddRg60aan5Xe5SGPad8j+NyzNy1Y5MLTROlJBZQ2HV3wcvKZiyu8J5GhPjrZAYESsvzZp4d8F
XtxsiadcDpGBTwJkjGt876b/l8+h+xcPou8waDQdlBIOCtF36gR3NJymULI7zC17GsN2VEktIrFd
rWZWJzyUmxD449tkK7CoBNvsDMt+CbLmk4RuvU3Bmm4NFzzRiKjoaups8TTh0EBjhqrKNEvn2RYo
Aa+auKmmiy5JgmPkWfnGFCnyvpkXumQpOcRh6t6YFqjgbi6pV7VHmQJy2ZHtqS5EQjWPi0luar3C
2GI07qe48x4M11dvJTHGLm4oQU6X07PGesKj7pV1cRxHFrAElwoHaZiFMM5z/iUahjwhXVyyEp9r
9bla2juglnpNCXXZnlPQhyUNZGGm3oPAlrTFMkInGanHZTa21KAWLYcYsdhjvBjE3YSoqp87h7CA
01As/nTZRjLmJqVMZI25H/DpxjmJm2MDgh/2kZONgKFdezCYy/CFKvuxjgS03JYQhaPvLUV8RIOR
biJsUjkxSzAJNiZoE28dpZ4VTCQZB/YFQvn+q19oDK6Q1PSdmWQ6lkeD4hHRwWNmEcaAMlPK+7MF
o0hR5HOcNg+cvlliERd+MjOOmgBz3XXvGji7y7DBjdtxcAsS0XxR2ZjvunRI9yPwl42ZS57IZeBA
keCffRzS4tmHCIVI12qeAlmQrdxhEeRQyb0LUZWlUNa4+Ww6xn0HMuvI1J+mjQO5P8oTFr0ANeFx
cIP6BVB+/SIU+ojBLlBt8NrmOweQ/y0n0eBStSajTMmh3ysq3JPAcUh9tRC8zKxGgz7bVYgV10k5
oKQRSzEjrSEKE3JPXB67Hkc6I3lnRe3k35VONz6aFolAdmXXL27fpXsgnuqisTg9b8gaYgcYyPL6
xNhMchYpmusBNQpvsGA1GaIq2DjBwMkoEgKrVu0uvCPoBitrNVv8n4hU2leCmLgrKEfJZafeRN+4
HKqEPbFtWrpytmTLmUO9hSYMrHeuQm9clHb7WSqg65akzdI3SXgZM2s7pcqvLj267fuODXQPA9xF
KFtNj9iVON5Lle4D3QEKA46bZU5/yE85JhNLu7zBO8fiihqzecq98naa/ebLMA4ct003vrEq0a9K
megRH39pZejCWX/qWYQ0sYK05sGoC/0bYGE4WvpVnfX6bqLCJVePbcpt53E3IwyEsW9inSaZgc6I
Pryms8kBPplFe2dWHb9MnVGKnPdiEjGhcdLrURe5E/CoUvTS13EQc9JY5dsVvrpYYjy080R37fwY
2jMtGB7v1jzMZ3NuTMfD6VV7d+74VA6PDyIe9CIWnRN0HcWRxLSUtj4FVYFF/XKMQPqd2wNGDEFg
EC0nWxqO3HrdyMMopXZ5Q0OIULG3LljU1cLrxrAX5QdGJujy6yCme2U2c37fNmIuVxTAIecUSrKx
9ufbdgS0n+CbIw0Cj91xXvhGYBnIyIgXXsE6JHMDLilQzDg33XUzGkQ3ZjyC0JIsuT1rouO5dG9s
wMoPFDwmHlZv6j8NGR5L1rC8/bw4gkaZO8j2NWbis+3NQX2sDF7zyO6Ko6GbK44rWNY40Uenc6eG
yZK5Cig1unW1aLddadPsaReWOMfi8uf+zXmTnIH50lwhoISUim+muehy2dcStaKkWGp7M999fzSR
Wu0aQWuoqq3o3rSK6rKpbTzXAAIug6EnucqiTCcVj57aqGtlWTpaZMRJC64KWQudYfdf6yKsn3GS
oY432/BS+qyztYTLB5uv7V7NCo+nzPPR2kIUpZXjUZ4Dew4v9fPcdnoZ7qO6vyiIUjHXYepT8+Yd
f5xNFD0YE8MPie56U5foXYAD2rMV8EiIZey/jm1Uv0B6j2/8EeW51ennh3ywA0cdmpEeXwc4T3E8
l7cBMrVdnFf5fSknukiCbZL5pf3hvDdYCEpPOlfnhrAD3XeiiQoRSdz4seGyVcgwuGxDypBWwd4g
BQHrKulaa6IxCiZMLJWJl1kfULQSyzzyQ4Y0iI+qMKvLBfnNpUvi55FEEkRGlIdPPcbCZtfhEdqU
0mI1E/H0qCRlckNG2aVZF/YHo6xYbFnHPtcAtZ8STBEn+hfe+twSnAaaloHdRKeYod4mmyk/4W8A
AuGYkxNLCtOjrXEVjIgAvkeuDGiNDi1u9gpL4VQ/g6KkQS3pGTskJBzEQOHseK3c2DSXSQfVD895
mZ2BvO3pHKmLjsncJ071CgmSrUWDZT/Theqc+bajafORuedyMKAdoTHuJ26myfKWTLxHeeiwa3lT
wxnP4VkzEEXNpAo/28VcpsdKuO1JNgVNRL1UOiY3pSMnGg80bocCYBFdLwPJdBuyPyS0THgn0fQS
NOOrq3MojNP64zcCBOb9wEdfkS/Biwv+i/IS3+UXnMyUHC1KpyNeSg4xDeAS26+ep8nlri1Ewx7t
IOFVmXLuwVCYnIYIUP5MVQKNCB0IyAFIwSF1y+im19IgCJTQdsqJuo6oIBWW12nkB1cBguTcpqV+
/sfzi6nKjC3GsMbu1SWN9r5hUzlWyzDfzjYuD/IAyRiSNS90SlUZ+zrSB7x4fMOIdnFXi4uZvPEW
TmTSV7u5z99GsdTeNuk5wJ4bxX7fPAubk6nUVYBC3DPp0fe4p5HAN5ZHv8jkYQzE09LFCdN4illc
xc12dH0ultdjcBoiIjnOhfZ/xB9/I/6wUWdwEPqvxR9XL33/8pqM/bdh6H+eV57/5B/zSi/EBhZ4
aDVdul1YOZng/aEB8R2N73Vc1w4YqyEBYer1bw2IfZ5KIg1BPHIOPPtzYInlzIYFTEwdZx9WIQag
/8BXxkz0p7NdwBWI8NY8JS72y2ANd7dHU9RowGoVbwml/t4I8A2nAWzBH+7O7feZ5I/n77+6ko3D
FQEKA6+zY/bHI29RiUrocvUQ2HB/S7PBAlnPKxmBbvznV+IaSF2wuPwKYooHI1q6Jm8wZKEajkbz
pp/IrvXa5fEfX4hGgi1IC/H4Wva7ae/kFxxduqU5kDX7lhf5G3KKt4z//p9cxoXy7POL//IbDYze
+gT2B2dSGW7DgOFiz26yzuf0f3DreFZDpvQYcwMLz+JPfQlcLgSOJ3yjKUKsPJuEUEa1TQ1YZX/z
pfTf9OPgmgcv8Jgf2PxOCJve5+X5E1a2IZTNIZEyZy6n7lU8P0J7eWwmDCK/v4M/o7l4svXFSADU
UX80MN5z2g0UjLybdXOg1UiTj63kkAVtRHZp+mIGmggkoJBgcxz++aMYeAJeGSow4VFq/nw/va7m
NEz38kDroX4YO+Jz3dDIH42M//X776gftl9uKC0RVgWsFLzVP19qGbNRpXSVDsbYdoeSOekWv1/0
8Pur/MVbHKCU+PMqelD/Q+NKKyxwOBJTZISze2F38+NUIqI5263//6707tbBLEhIluFKkFTVxpuz
l6XmDPDfeL3MX79UiAoPVDq5hgIazLunvo5KNyhJCDw0mJc2jTnBClMNe/siCLFCogq4OuysXYvy
5GCCn9gQlwqDsxXVCV2E5zGf9+ctpG8M5gziXs9tZD/DFYIfxtqNfv6mAuEcCdmbrhqfYOWuWfC4
4zptaXjyr6gkKrcc823G44DD/Lkt71QX2p9ICaqPLvTo56mkQJHl7B4iUrBXtarCPaFDAcktsxfT
cMWUQrwRLaSppbYEFV1tx7wAvEmV9DAYmTgRZiNf24hV3ho8PrtncZVM1Bcy6KdsnfgEW2+VKMwv
WZ6QpIcWFZhIKF7KiC+dT0OzqwHEkeey1JsBVoBHXyPCr2eNhNTQxh7CPbCtZteaTMMIJ8F/1zXG
ujT5dkvJwlVm6KYRJ9gIKFhcEmJBAR6zBVS0SnbkVtXDeiJM5CRKysiMCvvCMod6E+iIuSAsjTUQ
OvtTnGjLc2xlz3FQF4+eZPrb9g45el5pf4r47s3Kl/RGmlKQaecRmAnfzm/CAXWy4l3/nvxHlG3x
iPQZLhgskTvMyMNzxK25SLK2ufHG7M20+E3HzLM/wft5m3sZPQzeUh+lXhrhfpGMV+gZQ0e5SRh0
GBbJbQYv/T6bKRBZ0Yc10pB0P8WFs6IMwLdX2GN1SmMHnAqpS+l1DJPnJvPi6s0zQuvaqiGSeWPh
VkwmJd3682NfECCFNzEi8M/jluUpNyEaE2zaIgG0DXTpQ4A7miO6n+bP4YIvumyJb4ZglzHiJ69q
WRMS7xX7lClhc2XRVwo3Htbxz0nUEHLJwJJAwgoTEhGWdAwujTpdPgVG5X5gulO+2X4CdYVspW3F
1HWFBqo9iIxIlNpm9u9UNc+PS4UO+gh5TL4KIbPVu3GmqdjNGHKRS/ETDNFMoNSM5bleGXFurFEO
hI992/HaaUTQehJscQsK+f3gNBOI6EI2yeNQGfG0H4Mqewlh9u0wuExXQP/R9KThVOx78lCpm8Pp
80KW2N5txoHAeaOz013WOO6CvzNgpNgh+BtX3pxbX5YQmoS98G4Jg8HfppBu/3Hyh+YJdKl7cSbM
YTznw3a0a0+I0VKGgDI1oBPzS7hJnD+3sV2d5iiuaKD29hrs7RsHkBDdjuec+CDWzopLtTFUz3kk
Qb6AnT5kSBwX4Z6EALkaHbY+3BE0zwJO4G4SRg94x8Z8kzRz8q0itexQ5R79NA+G/6Wwxs9Nr6a9
g/mH9CPASvjcg+okRfrWI0NatcbADNIq9mEXfxvGDiRRD7u7tZEXTF9GoI6wsj3aRASFXrAV+nfJ
yEvJsJnYPKuYrqahC7dxznuOrpPwNUiVnwKrWS7McN6VC+fzeJmbYV3KvM9XDAkxoA6FNqN2M9DJ
AlFJRQrEjUNRyZiOtz4fC45VUwMPuQeuuHSsbqUcpr2l991G8L3tMnvB5RbcBESa4APogzuHxLfr
GrHMB3DIzgnDHFdjQX0eQ6QTZqHqzVTx9d1+4TUiFSK8GapRvvZGB3cs7llzEpEHd5YHQkuY2P9c
FsquY/3wYAvdLSlgIbvr1IboQZphoCKDu6jOO7p/YOlX50prDLt2XxCYh10sYxGzx3rjSS4NN510
nz4YGPNb8jVxK21wrTAH9iZPMEKnLi1unGaod4l0An6EsrnpW11XwyAmq7XhYeLkOaar0hLrHOj1
Ko1CegkejZbzqotI7WnIA+ubifEG9S/PiGsu1nUeDek1KOR4Nynszj654hDUjcG9zmJ31zNoweUO
zdB1SOdshxqT+eLVH5EThTeLH1Vg/8GLCfwe65FfGGuU2RE5ym7wYWpijUeqqlO0jPjDR9YeI2b1
kCEvfT6V3POwHndO5oKCJ0bs2ols80tojcMFrRbq0Xq8CfK+OPQeLM0sqcN9GcbG1dClN07qTJ+N
LOtvSLccrvCEf0pNRyJfQYYWKKhXYrFcqFEgp8j2Km8ao4tui/zJJ3QetlHyVscReclD+pH3+bGb
zPhgQ3zfJnHZrgdikG+EQgPBthjvWdy/GC7Ud9tn08shVR2NNCkeW+JvTl3FimOWAYIlEzzgeuEn
JZBA1xae6Jvdwm+w4+yFBt6b0d4EoiKlAOT8oSSbutvT7F7ZtGLJLulBvtPrLljMMg55AJ7tLCzX
qPPyYyVbqO4BYrpVlcPmB7HdwpApGictGYSCTESeIdty1ZT2x760y5NsnfJU+4PZ0F9GroDLctyM
VqnsgjbYXPvehZL2DNmc5mbH+gfMKbpv6WZLBgRZgg8oncrkJLPQmbAsldEUnJDV1NUq8kaoumtq
8W6EKR92/luvALSvAmTn3xoXoQ0oekBi9LARG6qQvFmndU0ajjPrugr8XKXroRuGWxwuJAWSDBmO
TDJiGAdN0pFf54yaLd5b/XOQmzmKorl4kJkzoye0PBpNFNeIHRpfTaeqwDyXNuYXEYwHolMQECgs
VQIjz872eL9YOKY7F4/YleVUBmI00u9WhrDVnvfUdlZ1xrR4LILhYLfQNsjYeyGbL9/6WGe2thaB
geOzPpcDsR5AJWpmA3Fnbiphj8Y6xFx6zesav8aFj+Ijh8FIC3oOKS0N45jOuDl2Pky3HHkayzd0
8lFjjIRcSREWLskPSXfImYgwq1HutP992XseQ/9UxyPpRZFsQiZm5PodVvdDhQ0QLCaZ1iwOdKZY
b2w5XQ3xiO0v6KgTBkrLa+UQKbmyF+qKPOyI9+5s92JwStQpVvh3B7VfvNT689AhsHw6FBx23x1y
fYjDvAN8nq60HkeTHmLOmip9HOTFeB+BRNj9/g78cjIMTcvkaCgE4Cptf/n5iIHSxC1jWomHqaUI
qyLyMc95WlWVnOFq9fH317N+Kf/1BbGm65wFxyES/ucLVgAicgG+lgWllcaKVaLGOlxNzQYx98tg
ECaUA6G78dxA3p63HTAJ5KglNqmA6P2MdZQTPlYv7bSfe/b1338+568+n2vZqLC07v2XQ3kzA6AL
xJgfkrIUJ1yF5VvttLxTEuKMCV9QUGxjAuZFSjJruJ48ak1SAhA5WhTayChfKGWqU2CjblA2J88+
JaRwXajRvRA2IuKqyzo6+gQoY/5lXnBG88YRq7Izc3AFxVJGD44wxQtOGWQzcEGmPTYJ/w7tJBtw
pObi0UzT7Pm8K1YVdOa1XHI7+Zt7Yenf4t3bYQELtdDZexrW+O7hiEfUqexe+WHwCJ52AfmshjmL
19IRn9vUJ3CFshHUUGLv3A41K0bh0+9/jl/O2ZioYAogeOUn4TF99wkG5UkCLBhthZy3964R1xeN
kH+3DPzSseAqNCpsD8YCYKn3jZgxHafII1Ps4AmK53P0eAXbbN2iYolXno6aVhmHByZg0+fff0H7
13ussQ66/0MWuyPeH4eVlYupK2RyED0J5ozw0EgZWJqfy5HSuK+lq25Cww114sBjTqjDGxhyuR3U
5EJHrCtiF1hvcUS1EG0cJC0N5ST++QP1N8NgJGNfCa+OhqNGdcffOy7/6Vf/Tb/aEYDnf/ihNy/D
y/8ChJMO6vql/PZ//vfH4SX5sU39xx/4o01N6xc/IhtPwArjaqfHn21qyxL/MrX7wrVMRto0VX9s
U5t0ti1oe3/2p89IQi1uge+lnyHb/Sf96XMf8IcXnmw71mSTtYU4TFjVzvveTFsD/1b4NkINrc/X
gWwU8xYMAo+shg6sC3yvkJTi5gJVcf/VUryVMyfwW9VWPHIcgi8gmM+32UiqZ5laMwh35d6WjYUz
BBb9DA0cNDwHeqbHZemRyX5v+AoI+BqBJ/2uj0k0h/TVRqo73kQ5oScyi8i40QNEKjbWTlhjnATq
4M2hwEnHgySAdJ6OMfQQCBORPxvZKfQDAG3NxE1+MKrah9aPs01s44zgugvupXConqN5jd59Yibf
mB4wJDum1hYEbN93pYBNDcrwOirLZN9i1ITIVHnRh6oEFIQ0zCHWwqphm47GF5mU6YcgE12LtjPJ
7mYSpoa5a49MouJdUkfjS0i4BUfikkNAmnfp2jOB8YSYUQp/Hc6Lz+E2Y5bnUu8tuUTmISUuoAts
LWVlkYQWzNecgifjCHpWqk2eGzE+TUS0i7kx4zyLd5FoXNvf2yn5Qv+XvTPbjRvZouyv9A+wwOBM
oNEPZM4pyVJq8PBCSB44D8Hg/PW9KFc1ynJdu6vRjxcXuCijSk4lh4gT5+y99n6gjdbJg9Bj8oEQ
C+SDzKeLU5Cwcd2QElNxF0h+N8rh+/7+3xXhdysCtSPbyn+eYN3XfZf8j81zXnfPP6wM33/wz5XB
d/5ghoJjGLGabeMw4+/8PybmdWVAg4cemVHL38Gklv0HSeKrYwuiz3dC0J+GO8v4g2wMrMVMaDB1
CZrx/2J+RVTHjxUBTjvWKxreiDsBLbLo/Fi9+TqU8SiS2pl6crjDiE2n0WrtY1ksnAgaco10cD8X
hH6ULLW1bLGb+EcGBiAR8np8mFEynE0FvlPIjoywVB9IksuyimaYyFC3V8k27+JL3JgHKycyPKJp
iHClehr7/HY0LJLcx9gLtbXaEQ4RcpEiIM0vIUCgKyeuSsKwvieUNgmaxgBJYMblDRWDeoBjh3zC
BSc2Izn4AtUhgCv8mNUZC8nqxY76u9nn3c9qx97L0bbwJGd9ecFU0p/qxpPn2YWdFtAtzvcYPlIa
09VEuJMD2gIlyzbLlu5ktbgKOtWbYQas0QFgp+s3raMZTN+sOdoM09QQ5YQaMQlgX8+HRW91dDZW
BBFC2ld66x1g4V3oU7u0e3xxXeaEwUcTRBZY+cTCIVzNkxxDifSiHQfYEtiNhea7Em0g43wMUgzm
cY76jptVnpfOQi9ua+6pzDLEdTTggx63zm4iKLpC/m2ii7PVFG8JIrtHuyw3BA48+bMwHsfSdgBe
u8PHStQGLVjpb/R5NavDBzR08Eb4hvxQaonQz0MFAOoeAiQKlm061p72OS8m4S6s+7227HpHEQ/R
V7VaQt2uCWrUCAzrgo5o04s0K+/Gj33Ab6Mn4S4hGpHjvjRUezBce9qDoqiqIIXP8G4qq45do9M7
nNVamXR4C5HnBl2c2ldu3gJME+CNtmQ7MFvoBp+I8Aym0A2JnGajbbRygpO2rxsyVNrrOitSwpKY
6XNQBAdjDspFoz+gmaxONHE6p/2IuMiGJA1ghV6rqlMty4O2YzMiWq3Ly30FxMWN35mo3Idx56NO
pA9uLU3bXVC+GbPzyI6n9HuNtGwvxumQof8kSavsJ2OnU3hPLNK5gwljuh7Tam7kTgLPICGp0MV7
SJHT3TjJhYiujP7izkhFVkOLiqdNKmw/CjUO3v42nQftKcntNN8Yi1vOAYj86TqnvPeCypdfbLja
ywaHSHQhNZPgDgTTcIyynKZvRMR5eaNlsyHCspn1d8swOsOu0Gh7hPCL6GuIjm6V0CZxMPBQPS7F
2mIhRmu+b6OEfcuEFf4+TwlMDWzpmJ+AHsG5icv4HV5C+c7BC8OJp4FNlYhqJLik0a8XXQFejyX5
gVWxHNK5am4d1VZPPlStHryBsJbAmrNVzO8LeJpZFh0TmN3kApDzFtiqc8EJdxMpspogclIXlcst
X/KSLpHZAQYaEtT/uuou/eBWt8RlxHvSM4jmGex3fjbED1HRTGfENAaCFwIiPr6u8v/dEH+zIVKC
rdr1/7whXqefia99rv6+Gf75Q39uhh6bFyxY9EgcALGMO0wl/9wMff0PCzut/5oBhXjEwUT9l5rD
+wMcHRW0g95bR2vBb/HXbij+gFJHdsY63edcSSH9L3bD183ub9UyY1mw8my3bMq6Zelvq2U5aXji
CsXqjDawk9TFcEYPrb3KfhO9cjAnJ4StXGVE/ox0hSvriB4ctCo8+MZ+dtOhMgRmLaIdJiBNzjIT
d2PBZjjHhtQKsh0rjp+yUlit/3al/0EestbxP/zmdA8wdzMP5WzNAeRNne8pStuI1e+MTnq6kJeq
hTadzKt5cHW0WqRA/6aVQO/qp4+01tOLRVXD7Jdr9mPloKUFS29fx4CV/Ku6czX4xUAknH1m4brC
Jyw16tVWxwI0whKdwt4aXOsAi22IdnaciJrSHot5sAwuV4VSnCXW6Dh6eFWKTbOuemYiqwSyMFgI
9lZU1edMiajFvQhclx4NBNVAtrJcQihUmKgAUnCtNWeYLsVCtwbYpv3cVU2tgkx6fJTPxC7etm60
9uVJXwWhAVjdC1mh1oBBdvl+F0EMvJ4dTN6tMHkIRpPuVGvSLZwtzScgpGvEDamoOSDoOIUyhh56
jLfMPadbPbEKPKBJbDwIFL9LkLqgXQPV4uvR1mCj2Bn5NYiG8KataRvNR2MYOYA5NUEg7+CN8BuB
3jWP9AWT6bGFGrCkLGI4Qwxyi9XZqKkkbzhQuNrOcWen+WCgr0xOXat4/mIwLUycXXu4LG2FhtIs
jOl944lJ+2QaHVcuJZ8C4BqTDRCwjUcTdoCpuISRg0mC9voaBkHIBL8dcDuaXNMi0eVrOnmkq56d
oXsNSBv7FrbGlIKosp8zuhxP/cxYYOhbfhyZMDMHmTp3CXNYKgMluUjpbHEXHAs12IcE43hzsBa9
LLdcR7MP7dTksqRawahvsjGQ3JMIwW0dDNsgPYs0jOS0rLfEXS8OYFsiSMfGrM++5MiEJ7UDfLNu
1ddJPC53mqfjw2SGPB1W05SHEh5i3Fa1My9hgeOXHrzjju6mHoxii9053hS2FKvdb5ofMBJ1NzRo
GF+UWYTIfLF7/MpZZ1/Pc+w8aYMrbsahIQbczGE1Mj88MP+wvDA1Kve54lT3vjH1bELDzyObjJiQ
hnHovDDJ1rY3iN58PhmTY2OxqF3/SXMIurojLkRzNvbg8tgMLURouNel077T2QtN0sBjkJJh2UtT
kMNsecliMliDyv8ZUQP3jkLIGr/N2dw3H/nHMvvWTIR6paXOFNApyLQgHtR+Vkha+5DhkngA3cDt
KXJNAhKPRu4tPgmytha3hlc5wIYO3Kzipcybeox2Stca9UHBc7vQ8OZF0ADaTIfUaAxnT3pZfbYx
KIORm6jwAIoz1s8igzQc05aHPlnm6cqsei69W/d8CnNkaHeCt83fQt/gurj+6pvrbVryVZIb7QMJ
BZr2pPXuIq860DItKb1YP3cFHfzxcSmZtDymll7ml2jI8APhwpToBUzzuAxrn3WZS64lYxeu5aSP
dGZ9P+ZCINNqAXB7oDAsVpXk1NAOoLxfH+ScZsO0q7GuthtnWF+KrkULHEwjLhgW89p4IAgKsMF6
BHI+TIXXG+8yomQl+noB7dM1R3GTOB79Va8o+Uwtj7Pp4EZxm31qRYvHJgC23X0xI6/L37esECLB
ub7YLeHQBCR5tP+0yN+6Ray1W7Lr+ZvoF2UnJV3ueVe04iYjX3l67/WRzL/abmUYjGlnGUfbUh8M
413J/rOAeOqxyRyjyvBIratrR9ePiQHObmXLI4HR0liHlLAg2U5j76Yydf+DPfQRSgdx7w7xNIai
rPtHWBcaZziVbHgwVGj2cXI0Cz8CYxFRPpfpMAbCFLO9SdzSPjAcdUaIGJnUUpQmTGN2NDKcKkOq
M0cEZzfEWzee/kSOuhGapf5JYxoK+RO9dT5Dj0yTkbRpkRvxS6Ei9+sUmxFO9rZ61xXOVT+2cuZk
0053Tu3Gn2xzqLYlm9SGzqh5QZdWfRJWUu6Mil5JSLvFDvTObW/9GIq/2wD5ZPYD8Dtt4uLRyJQb
cAjudovWMSXjMEc2AK4TdFnNu6FYyiubIeC2x5xxx7LefMqIN7sfrOJ2dPUp27dSWTs5ywmgdF3t
h7RO72PlFJy0LBXvWkrsK5hYSCQIqToVmp/vaAhApJJjtXo3GHCmg1k/sOk0HyqbSLVNtqgKgJNe
v08cZ720JYYbZGVgLB23B07vTIQMMKzcxJGrvqWt224KLIwHY6FrNGJCurFj5VqbRLerGbcs5cBG
gQRFs1DWe6+QhBwhwQIOm3BaiW1xl0V1s9fpM21avuMHPAgMaME+OMeKEcVAwpzb38jOiu79JnH2
GkjSna35Tqhl2uLt5tlxbrSkk2cW7PmgV9V8HDXhH5cuH7ezatuwwzEWyn7OsJgo52FIh+WLrhfZ
GaLxcm6rFmD7r0uiN5M3YLwkSvC/1zEYbRQaL3/X2sm6NL2swCEwdQ0Tx2pVPoykqwSWhmoC73Z9
jnjLD7/+1DfzjddPtW0boSSVrgu17sdPhVaeuMlo+yeJ6v4jUA8WhqYzqDF+/Tlvplqvn4Mb1yEy
1YDIpL+pvoakdnrlx9HJQkrCmqq3rNmrccueIhaMf/9hqyqSyykQT5OF88OlFLzDWkwRePIK9EX1
arB5ldBqKU3hX3/Uz4UsY0S61tTi+toYf1PIyth3G23SnZPpzOKmwpG1t0f8cchF6rNyGU7/68+j
h2bQhYeFBe3ozfRSkDxdV0Vpn8gmiJ6+b0FVAnAvtKtVeKTSmcv7689cL9ePxTpfztMJRKEpz5T6
zXecof+SZdFZJ2xRVFcuZqWUsoRxDu5BhAdMzvmpUCsH/llH9jH964cUrRzxDJ7uAvay9Tdfuq4s
qU8Fxs++T9vDOOL9mASd/l9/zZ9fBT7FpV3hrDMRTiY/PjVFZIxVlCrnFOMuOswpfh7Xm3833/2n
T+FASfjcKk3+aaTpdKYhCVxzTq/iZCdFZIVH6//hMaHnxiSFDqi3EsN+/C45IRk4Zmr7ZEQ4ziAW
8lAMM6yuLapncdM107D85kj38/rFms4axteySHJ++9IRBhHNY+FYJ62OnA8CdxYKxoFSpC8YqVeY
4ozAUQuPyK9v288rCwx5VOWCb+sbP70RPooYfWHyAKCKtzuqWSc7B035kmFD/PVH/cNX5OGglU0N
jsD77WLpAp/ho0oDC9Vq2ilFfV4UIkJ43qzY6wluWp+aX3/oP30/5xUbqttMwc03K/SAsdNMiHU9
FQ5K72qdghW6x0hIXw8/v/6s10Hzj686TnuGT5blMqH6+U1blYnkIeoIGhWuq0yUNj0uVy8uzbC0
N7QqAQdFM2XyNFLXIY+b1c0ggZzsmNNbHC5qNH3YcL8IvE5UnQuNvlsvd5riN5fl54UX5zUhpFgK
EPmLt26MKrXHFLIHT3iJyoOQX3x6GWEqKhgyBt5B5lPW/+bq/Pzu4sPhrVqn9VhB3o7K44J+ScQe
dyKck1qXXBPODx3Yky9eK9gykyZan/csFTeyL+RHvGqL2JipP12kMmSxl3G/yB1VEmYuLNjJv94c
0M9gLsLKYXLvXkf9fxMT6RKs3EC89alcPIpu3c4+iVgzT6og8xbzm/67Ns5PzyZTnfVtoJXDI2q9
/UCZqrXon5fTYEXWs8LmTjDBOohlZ+c0/uvL/08fhvRozcvzWWre7gIInn09lv58mmLUp1kFIAu7
PqccW284Jf36w3661XwzxuOW0AFIspy9eevKXBONivT55EQ2B0tw2jxZvIicEn/9QcbqofjhlcMx
gp+IHYEv59AX+3GpLswknRwg2FQQbaJudc5wILY91eWPkVYv6txkA50QK8bpmzDonTiRuCaTlmLd
BmvJhJu48iLQRg5LSPJwny8uKk9dc2hl0fUyd3qxdj9GUhWW/YjA67aroBGVv1k8fr4/BH0gGzDY
1/BHvS2FmBrQEi+VOhkLKs8RXdUZu3u6j/X5X1ddRDvwDBDoS8PW/UnDBSfF6IYJD3CLkABfbcb3
l7X0t0y56rNVTb/tH76pgZDFsB4yjuT/BR69t3epWkpTyNa2To6crK8EPA8nUMj+02tDxHEVXR25
FPZjPRGT/psn5O0jYq0+JvxMzMFWpQ57wI+PiFUgA0aNnp0EWLhygeTkEZq4B2Dcm0ZI8oT3AvEj
tzZDrYRiioVguTLbOD0Y3Yze2TAYcOl9SReRhGuWKNm668Gib/nnVyttWzIbAwkl0lu3m7WKv2lM
7QOZwDliztwz6zs7Uyhx18er0NgM9nPXiuY0tHOjAizI0609TrTGVITE8pzTOELlLAfSN7wYoeY1
VOm83egiL+9Gug1MJDttP1mpc1vPQmMYBn4dilYHrE13YYhd0ZbWq1C5du8HidU2V11OvDOGkGaB
UjKvgyTs9SfgFyLEGW/3cCtEQqAGMQOp3dH71ge4feaSrcbDQmQ0j/pGFOLLSAQSTXEt430hyH1t
hkLMSm4HctDjratJHB9OTYsSYT2jtIMz5JyKKrnwbxfp/ll8DnlE58Uv1rpGNrxrSVXY0EMrBSUt
F3HLwX1uJz8/xp42XZppKZNbtPxFfZXHcujuFBL5NQ/O5e2uRdnkF6Kc2C/avhNyh2hyuuQ6brzY
cer8glRXfZlQii50eDN7+UryVW9dt1Ksraix4DbDgOAH+er2sw3LaLlv8P6hZjQy62pY6V90NIC0
7dK8y6edQ9IdeQ5ipnPVLQmNcK+cHYDQJooTfEmAkF/AsFVHOWW9dj/VKR8tc6JTNr6OuBYKf8Eg
/V01DnZ3EYww1SbncUluOa+CshCzC5MLk411HIZWufmm79bEm6aCJeEYLOGMA3mCqmrgIGG4Y+pe
kUstxiNRPlCzukkgOq/bgp6Wx2B/2U8FZ9gABSNdxrgnw/hBVHZbAOSwecAqpnLGjZa27A2vdQA9
e54+yBa0GhIHodoJShOsm4hGiCfpttXTN79bolu4NZi/XltwdtHzy5jJJB6szLCfU7Lvoq3qFdbF
768VcXgrSYq1d3SBxD6vYV4tzflZPIhJJAgF2RVlaHTIj8PWsXmKpOeslpDC5roaau2Zm5nqX/Dv
jcPuVbz0fTQjPOs5ss21kIgtajuvdvFiiWztxLa054Mm4/gzCZ0O/Ov25zo9TcaE3pV7ZSMfIGFM
T6dsB9xKV2fU+LymZaMxaShmiwtrRYNl7jLfiNM7VUl+EaHTO9k1RHxfCDeW06d+ck0NWp5r5/nF
IyWlv7anQjw4SCSssIdPO3/1NCYZWyyVhnU3i4YucDJTG5u8f6Nbsh8zBkjqIKFdwbNiMc3BPGV1
pvuewhxxRWAzukbnWKRDA3owipA2hyzhdnYqWkW3fibEFTsNfBiPlgSekFOpvwa10CHvPBpkSz9k
4/cd/79z0t/OSXlr/rYj/SQlvE6r6qt6oxoyUA3xU38NSmFxo/3B9I5+T1DEUK3/NSh1Xw3suuO9
zkJfZ6h/DUr9P4BYIz216AlxdHPZdP8alJrAvVEg4f2jon2NZ/03g1K0uj9WWcS9cwg2XHoY/ILk
I785EJsoZ8vOIq+30rU6kQgbLEfbABGKgKaKqdnmlglNYTaHpt1NGn2lrdN05tdpKsAFlUtaMWea
1TVcCcuvA1Bey/tpKSzrSfhUV5tRiZfYM+LHcgJ0k8aO/X6AWXQNabS7XUYwmkRtZjZUagxJ18gK
LSscnMlv9lqW5Ie2y6ozaeFoEif7rmg780UbwU6emUZNgGEdoyNgBy7po5lHvXulFrmAuiqcscdK
QVLsl+x1eGsoBEkOKTvg5HbLDE1wyRXZK61u4vc0+494rkZmTT0A6+vcTEG3yLZEi5Nzb+8B1ZZO
aBr4ArdNEaWPAt1EEDP/WsI2zWivAlwHKwQr7d6xeuOIminZG1P2paAu36ZuugK4ZZoFA239fWak
6K3M/NbJmGAe+E/Ma2CQUQlvGLZJV5ldG+AfNLed0J6n3JoCT8/KEYyUy0YBE3UrOfpjagL0saFR
KW3EXpq6CL2wrwefeZToelcce9+XnPoXP3paSs+9b1w7emi72fCOBEOb2iZTjV1ArbFYmV1Ccz4M
YDe2mok+K0eGzzVohkD2U3Vy/Lo4d43LILwvx3StbCJmw/M8nru+W4VfcZNsXVJfLrKKLZKuo5jp
TC4AsHZELwRGNx7mbFyqDc2jIQktggZ2HpG6B6suSURdTEBUi9KWB79wCwvN0OimB4ug1OIpbb2+
eow9F2fAtmePnRAjAXdVas9sZNbVEbpORRxRVtipeI4VbBDuHHlotl0gd1VWaMBKInEtGreTHmG2
xTt5pHd98ZLI2fqMe0maWqOuUxuwqFXLEhKOT+JlD8gvKBaNnExlG/B3l2gA0uk1xKi5DznyFtSa
x7hvr+3Zy4KFZDQ3rW8suSCctfM9gKboRJzwrqIyfdS05G7CYxK0fMwuXkjKwM78UejjsmOEEO2i
Yb6nm66OEmDdFoBldiVLTT82NloxshmMk68xWskpZ7dKw/pWWlN6smgl7UavBi1azMtRl7yahlMY
j/5sfKo6D7CviN0gSzoN71g27OrK7boTGQHZkarspaWaOLWpFZ8lk4nNspT6FsTonvFZqKym36GY
4vpoUINLrQpjqfkahibyO+Mk+WrDc8G2DCuX6QN8CR3skdXmXgjSA4ZfP8dXlT1V2C3mZg+4675L
NbUmgIiAMQMJrW0mbvnts3Nmz1rL4LFrjgg8+q9of+aNlxCD5/KyHWQz4PJmg6ziBQa+lNjL7Htp
FpfcS68IwqIu7dGYGctD6nT7Wlf+yY3Hi/Ih8yylsQFai9CYqx87SegN1qOScu/N03UG/RiQXj/t
2qbotkPEMI1QrScHMWEwkli2EWXxtbAgYRnV6KAvTPr7VKuuPSlE6HeQgWAksgim3jUpZmTkoWQL
dM8nswoz0Z0OV3pbTm3FcHQYebYaJSruh7On7lGhlvj9wWuLz8STIBMwdP/ksFye+paJGcmF2U3i
dxnUGzPZ8FaIuziRd0OmtprHl1rq6mbyrOy5WFezvI/cBuuH0s7oLK1LakgHkWSXhNwwSpqp8XET
Jh90TVHOGNO3pCvFIXYVR5RUFgGEvzm0GVyeMHaYW8WyfteZI7CwxfGPeeZeIqe9Ywyu71gmvHOd
aaMbqtzp3rOu9BtjcKMhaMwuu8mMfghll3d7nRu102vZM9Gyk4s5Tf51O+moG7RuY2XlRwh1RshI
Dl9kuatg3K8pxG6wVOqinIrVBacXCJNsB+mWICqttp7J1oOKmLA7yCjEzOzv06x7KHAK74xyie7H
fLxuNNmGk+iyR2Qtjzasx6DQhme1+B+cGNxybzs8x30Dcr4A+GyMOzW2x9rJ9qTqRFxFad0YIpb7
0Ws/V/Zsb+12UQe9Mx6ayM15gBEnbsqkGM62HPWbRJiX3m+uCpU8ObkBZA/2pl5bhE7DosLY/sny
R0avlk0WHmtpo3m3njL3Ks2my8Stwwg5xECMncX7lEex+FDYnrNpTZdXTbM4sZKFiHlwi2r8xOm4
29mDNM4tVO9ADk3K2NyvkzCfC48gyX45JnV36JrsNKRRvgcGlYaxrzWMKrUdm1kRLpGPpQ5HH8dC
q7c+Wxr3C2ab5t3Mi27dJeXKK3NbeQ0QWQvJ/6u3wOSTl2ZyyHY0+qspJUenGotHYZG5A9LaHxY2
1szHTN929wN9UBxJ5Wdkmwffmz9kbl5sB74PwoE6D8k2T8/DDJkRY93OAktqhLFtLzcT9DhQk5Fs
Nj2nsLOd2mTGaeYcqD42P0Z131zoHuVVoDGcbbZezso0lGZ1G2sDrsW6hSjYsa81RCsc5trONkKI
Zlf1TX9lgP5D5WFweOmR/0em9pho47o9wxOtifLTPPtmhHXzhFijeqfHqE431lxYeAvnJesvhJp7
R1/ly2kazEdr0psXrR20+BCVaCN2tjuaKjALMZLGbpG3fWCfJeG58z+X2nArEhcfqTV2F2VXt2Ol
aRwgtbtyTvp34GzeK1IGd/3k1Cco9O89ZRUPyGZPBkLKLY3L16A9+Ynl1TqMOEqfyV9rt+ig2qM5
acY2I3p470AbCzwSxcMyR8KcquGjH8dqW+medh2jVnoCAzEGxN1735weWnzPGD+wE7N4RjI737uj
hpCk9z6aud2EREi4T1DR0o0WOXoIBiF7gJ+oo6egeeq7pCqbJnCMCTPHuOOGkbI5mbDbmH/zXvPr
xZxgtmX2pWnzl1nX3IvvV8N7Uw1bnUn8DeAIG3MwW7abNQJPadpaCYfi1goavS3OGEJreHa9RY1Q
xdfCKA5dHuVk7rmwv3q/viCOkFBVvaS/A7Xvrdnd8r22+Ie6m6eHAXLETvgpUeg+WO8rgia+yNz7
zOpcQDRx/A1nuP4xzQSJWKa/b3xc8TYiry2QADYIDteE2IEBTJDhV6FWZwZKCxM1jmHLq0yoJSg6
NV+R8+UfxlpMQLTlZ0S2IuynIgUxjeflngVSIRgjOtYLnG5Mir1VxegqSitn81Ja9VEyujzHzmzv
CmrBp9X3PmOELrzV+jub92ViihcaKs4L0aKg5Jcu9oOI6D+NtvmWvle+M4BOoHXCtw495OSSjA7L
D9+vabyLOKiYvLdVS/gKuNJNSeUBdiEd4iQsI0Ff8tyikdjl5RDf+8ShtuKaQissIX2S1HrEiPuF
MZazJy72hSYKKBNmZpAU4lWgghJ9mWyfFC5i7Vv4EBm2AJ/T7Kao6wygZ/9p6Cx4AUvTBxXxNBu7
AAfQRpI9MK+JlKkg8kVNF6B1Kw4mYoMgaTO80vq4jVrzJksyE6mQ0+6LxvHOaVIiJeyYOeWuj9Qs
2RWDbC9tMlh7XbyQOUbRhCZim5XRI52nMiiksYk0y4T50TQbZbd4v7OIAe5cbYlsOywVz14JyCJg
uCbCWqsaqEjDBo2RZEmB34eIcgiUxF255Mmn0e+uHIr8ne5xmcHXPmIxrbfAxlAHpeV5dGAcZMJD
SDdRHqJvg7cduw37YlEf69q6+AhM9qDGPxdV/4iyhhwTZ7nrSs4qRmcDyUMLGbZNt2msOQnMxm6v
kXMPUBc144nBmwq6oiwfp07RRAGzCClUsxhQEQFn1uhDEoaqROTWdNfK5RFECqootFphWkfpl7wV
GzG5CyQInvSpcHA+WOTDTF706IriCjiDddNa8GJ6WX2jAIaAmKityJY6JHTZ4JYOyB1VsluKvnxs
rSzdFOBcdjCB/K1lUfDgtrWDWcuKa7JVjGCGaLQjvkreOF70oiuSNf18wkU85tOdnJFD+soRIe4r
Kh+B1VtvsptqmvsbQydHrZZjuBCKTt9En2/gDJxIKdOhFxBP6Q4DQ3jfHa+Y/H6pOXMQRvDR8Jbn
uHH2rlD9FUfdmYuRo65Zjhjehi3KtH2RfNM82WNbUfqVUFlzkHl7K1OTvIeEJTKRXoiAQd81DUdc
BHXmnmifvVETe29m2RlqOJtopgOG8R7BEJqBmS7Pk9t/jvr4pa5JRvVq867vrt06eqyHpYPDWMWf
NA0Ocg9gE9LjEsame7X43gevAa3h+/U+Z4MMSDch4wZ+JknUuriyrOYuG6nQNJXpYdcvpA/kUKgh
YtQjJZp2C3p/8AgunBa2hSzi67IbSOQHTbKbPU8dW57gT3ObfDVzbN5mNM5BYuLmCEYLQA7A0/Jj
UWdlvU1TUd6wbSH0n2oTO5yqQakQY1TdjUgrD4M2yZVck++zVIvbsDFgQIc12JSPxiiQ6tEA5aDT
yMex9wqanclwpLLOoUEl1d7yK2vXzEt8xoHh7Nqqf5jbBVV17b/zvT67rVJNfLNT1Z+XJHVOJIZg
OCnm/NSTUbGzR6t9sCowCV5rPHOOz67zihTcKMYhscQD4M46vjLp2oU9KvZr2sbWVi7TtDdr2FDZ
wIlpIJBo1zHZ2LRpTBFQofuqTGsTox2EG8TMLiXLeUN/Q2PERdyy1SMxbjJzayRF9M5BKnxwi/mF
4BbCfw0X4W7BFaOwva76ojq02Xy02wHp4jjcIMGjtFAJYtTcJ0ZdTzfSc9F+lgnC3MauKIXaZTPm
/PXKh0vCuxM7EyUfJ/+dZQDX7iYDoAR9zITAmSO14xHvDWrtohx2a578lhV95tbb1baABJVhfedA
5V36TLP2HIfpuphT9nHIfQxXkaXn12zX7EQjJ4abWfnnSlVe0OQZXPAIx01PbK1G2zuohSGBASkd
42eRHlRuremRTRagJtTPXS67k6rNb3Lpr2ekWLhDkg/Gkt4IVvftBAD7Nmu5jXUOn9nPScYqijHU
UJYFTp12mxxN93kkSzI1EDjmdXkdO+5T7flqT40tw4mo7kBN064S+j4e6XmQosh5xk7mNZCCvwrx
JuLH7utSN6gJu+uZHj5GpYgut4kumBRxZhpVWAKjDcYu4euBuwVyG6IvZlW29eiQ1AWa8LyxKVzm
08ibGvZrSIXed6yRtmiJ0xleBjd7gfJ/9Cx5O6G+Pqa4iDYcI88s0U9NNFQ7q5+2HLd4kun0h92g
IGYI0q0X0Rt7wtZppSxsvPR9UW6LC0ydo5f122Vw8pAsisrnsLNU76Wl0ToZx9HbGfSZWTsvxhzP
fKOh2+bOyOnLGzH2cyTsND1YFvjGdAU2IkrHU4IhOcAn91J1tX+XxRo30lu9czLZoDpcHj1h3bqL
TzJTIwwI1jrOONsNrLbFiUaxrIE5d2cS5NzsoYySr56QN2oxzrnnPJvCoDP+3Ily33fet3aYG466
KXQcsWShKv2NxDYosibbwIL41nRtHhZa/inBjbaVa/t/BRPlRl3TWPHolyyZH2+qin5AIhZKFwBH
mP9u24QFOlR960xIfbGXlf1gnDTq+gZpbYHmf+BgPsgZP13PTo7onTQQvSGHXk1Vu0k6l9m+c27I
JQLJFWJKZH4z5UW/o5ODCqfo7SBfhCvZoWfZw/pa2r0FPscPsEm0x7SQDEFY1cgzVaK1S8pjCS4G
w5fTPWhwUdSu9FB87lotH9vQZMxWnx3OCTPLh9GD3bJ8IWHJc41sQrnbGGi4ftVjg3lR+eTmHZQs
X9G1+D5y/v/ds99/rVdXvPqf61/8meKCdS7p/tePf1Tf/xx/rdcO+A9/AHKGsf6u/9rOl6+qL/jR
7wEQ63/5f/sv/7Tn/6YbvyJg6E3/Z9fS/auN93+zdybNcVtpl/4rX/S6ocDFxbjoTSZyZGZyEEVS
2iBoSsQ8XMzAr+8HlOyyaJcVFdGbjihvyi6bIokELt7hnOesn+syi4u/GHn50h8jecf9QKyW7oDB
xDJrG2zrf0zkXflhWSIvFvs3TxP/5sdAXlofFk8talAJ2eOngbw0COJ0QZ+iW/tBDPj9Ivyw+3D9
vl+UH//8Ex32TSr1J9WD6UG6ZY/u8Gey1yaR7OeVdhcbKRiSuNyPuBMGJpOpHNY8G94uKlS1tYtF
f1uEiXvrxRJtvIGw6jLYtF59Frm8yWSHTyCI5aPdRNNNaRvFR/aIwRfPFOMNU9ahIlFwtvYVVpiA
x0VYV7EGYocZJZisYcQHzIEyJg1VAb3Iyc206JKKkioyYyR9RKiTKebPcch7jfGvYOJkR6M/9wkV
Yt6hlHe8ydymyJ6uI5GMN2kUmDRMY69tdIXqpg4IFOYJs4rE12RkRId+bOBEl5N9NuBdVYiMYUZ2
6JeOA2CzgzfGekF1qvrPxHo4nC950H7ju4ieMXnhEe7YoRlnG6pgsDl2Bq1y8ZeMQWHXDLJbxvax
Nlj7mImcs5EYVl5jPvA9YeXjjV0QT7ARcxx8nW0LDlwqhuaxmjWW6gE/2SOqdwIfBj2981IsIGTT
RddDFxT3AKvL67bh4b7CFBlaPqN/nTdr5JD2kuWZCNa6UBTy2CncWw6eaaPsiguZiIBJjw6vfFwR
+LuA2GaI8KHr3gQZ/OzVONe68JnNmIXvZUMJiSsnlmCGTVUBUeOl6N2Q+h5HJ04Ya99w/bY9Oo8T
Tb/azVE0nKLOM7Zj1LNbja2i/CiEcm81k7sFqGUO59uFQAeZj7avFvdA38wDujF51MjoOjB8LK/T
WvXax9kE/mk7iTjCQRloW9LO9FksW81+1siVNDsht8io1G8DaMvPdVcaj5U+mUgIZgUZk4Efojct
dzd1G7U2w6bJux0riPnTZHofDY4kRuIzLmdvrOlLrJ7gFrwndGAZgcV+y2DmmV7LXTP09k5VJZ1w
2016eDTHpIihgBK9QNwKZt5dHHTayQiWoIDBcAitZqFNk9xIL2kPoLHQ7IVD1d0hIrbSUyRH76aC
3wMmqLbtT4WYzHPUaPoQEoHK5oGaPilnXhyinuUuHCfdC0g+TGBvrDQuRL2frLh0P6u+pIQD46sY
7Noy4PPRhn7FSrBTw8Z1XHcbIhAxun1QMvA8tnbV6YdMqSl+NKrGYxLPX8tmxdCfMJhoH4nFadYk
sp6dPO+v4r5tHiOVXwJPhicaLbKzE0tLSI42EE6Y2jHMdYfFipHpn5Agxdt4plfU53amayYpTLf5
x1ZSNKo5HB7i1mCO40XluUkiRQYo1vpORNivKmPxChmEM6bcQw/kqYb2nsdbY9gjg11Z17hOkErk
1RoTaOXHiaF8O4XDp6GND7+SFMhgZmLZ3q36zuj8CRXgFTau5FB2OgMer0DM4Z7apAkOCT60teeW
4xEJT7dxsFpvzJbZhSrH3aCZGr5oThr8kGsVoHJwSQskv1OsgNI6l2YaP7ZzE/pM+Hdum1gPoq6Z
s3Zdh4ShK68HV79ji2Bgwpr52BoP0oHJhKjPeBO7lQ2Yo2jWTWIVV3pRNd+SybnosxF8VnU67MdB
ZR8L9LLXCeKh9ZQuduesYXbXBZJIAoRVAwEnO9OeL7Fypx0zj3YdEW62hRwEag3FJZBMrCpxXZeV
n7rz55KieulsrxlrnaFyAxYwon6dyrLeYXept4mt6ee6DoZrglNh+zflbx6n7Y7SyN3EwRRsSxai
6yKwmvVSk+/nsoxxa/baMYHpAoR1yePDTFPGRuOHqC4YjEwQVL2OWgtb/OOQqGGv52H7Kenqlhtj
0HZhPb5SZGU7UIrTpq3BTfbCCL4w+AOlOwa4BOwEIxpDUUM/dHY5pHuZw0Aq0FJvPa9eFBghlCwM
h+bRDUAIjhp0yY7wmF08L5zgvEHYCZOCu8KeHXoNBTKgT+c42bgqbvHiq+DBUxaPrJWjKymZCNIL
q98YUpcpQ6U4faoYMm5F17MgiolVzBsou+XcA7cdAv0R1Ke2acnnXJdsZS+FC2GSpE8Q0DJfQJpd
QVTlqF0D63twQpXra+Gpbsuq0L6QcCpY/Y5tKo4WGK2Tl+YuwbeFpdZZG7O3Tg1Zspix49k3B/z7
VmuWmBqFBP5IngIKprGmiVuU8aQr7xyAoRSqIVE+VditlNZpD22lN4/ccVAc4m6ornRZ39lBUt6O
c6tfJBZM32250l3GbWAOW300GlYXEXYgow5WfWNqLG2d5JtszPxbl+PNtCO5eCvbYKDPNu3pWDi8
sdfJpCyfhBLxqYy6/i7yUvfr6HbhpvKUSzqU8UXzutc4LsInYErMFacCXKppfSK9Akzl3KRrQ5IM
2QvOuXlSwaewNnejTL4AUGRgqqzdXDLYI7WyX8t4eiIywsPPVhq+49TPKscA1kv9QPhWuqmFUX3D
39Sv0kQrfewiyb43YE0wBJxMNpyBuMkau4YtN6S3hbAvRdgWp3yuuw3kQp35BfSdljiceiB4ReTz
JZzaYFPlBKckEQHO/mICX2PSleRYyD7bO4yn/CVET4GE4HBNLbUUMwxxWpNxGfMxuYlwNDwbaXqv
GXbpSyTAXyKDfXMZu863WtR3XS9eg1yBG2Sp4mnO5yITuq8ssqjGVHeO3hTMp0pnHu1I9bkMZ2QF
XnccijTg7KyqTU9yBxK/Xu6TccoP6CcO1iKJS2zxKR6mlB0RAOGCRK2tQFO+M5hj0ubgROuz6li2
40dzjhqspwjLs55snyiZv7YQq9YkZ5cfA5ck9ZgYEND0Ocmc2VT0G4J7IW8UTb4dO2Sstea+BKHx
JHAUftaVJa8BtOM9da1bJaBGGtYLxE324HPXbKoorq5ISiuvOmV8c/JhTV3wtQEYHPkdP9JaFM2w
dys4SayEzU2smPH35CbtqFicO5D1IVKuIdnqVI/XGGiDmzoojzUfOp31Lo7Yjk0s4pnXc4uCvfUn
XGt+LRJxkVXyaUwr+y5YEEnAPCwIE6gt7rqoK9esMldOb/PbQRg1eaWfNNXYfmPPDy15I0uxSdt8
DTMUMurgXcG5Ym4U7pWB5irS9Gs8sddzxuovaonOxCiYVPmXOkMROTfj/dB0N5Vor1vWuVRrKDXw
+/Pcw6Capi6lBuzC9ZTwmFtuxuzBkrHFbBLxzqkgRvJk56pALMBmeHKIcdIYs94YdZF+d+H8v27p
gDfUZVO+tj83cW89yL86vP+PGj+DTg3p979v/O6i8uu3/zk02XPx9Sdkxfcv/L3tEx+Egb4JvbBn
G2Ao/qXEcsQHvHDmIoX6jp74ve2D0cRXIOIn93HRbi294u86LP4409KpE5l2/Eewiu8t3Z9bPuT0
+MhMyc/Az4V14+eWTzEVqHMGvnuNJO1VMkUl2XVGG29CSO+b2LCehrzvz6iLY8qb6ikLLe2gD87F
wIDNem+OluwcM7/1+ry4yTr9gcOPRWWVobApzQHLD/DuQy149s1Jc7YJet4VQVyXKgMobYwCYehQ
P2PbPttDdsaUvQtasmDb2vJgraErzPqOvO46fu30Lr7kXMe1cioUxQXkfl1jiDMyUllhOLoqPf3G
FnRjXj08l1jXV1ZaQ9OfFjAPgO6FeptLAOp4AC+OpNKLnWpdwX330uI8iJ5DgKgqM0Z1gnq1m+Yb
M0HvxdKE4GNtNUbxMwUgp4qaX6w2PQKreIEK/KSmZltmuENrdmSPpJvvkQ3ZK/aTWB2bYEaw415E
K5/SPnt2EBRvdbQhep2elyvQ5lD6zTR7TSqYG03YJlu58LUljG+CjYnew/p/H8rhzi1Ge40wPTxw
hLwMQUqMAG/pMCRHroOkPi8efW1ouDC6zlA3PhpRZ6BQGO/taLobKvMpkukxHLPnWiXwUq0LK4Pa
BqrQUP+mRzgEr+wsb0wYP9tJtqwnK/Z7ZnqcTSiwI/uuVWEwnWYBAf82ojrAi8GijeZzQzw6yxoa
esRajOTeYr9wUT93gn2IPmEXb5dYq+V7VcDcN4i6b8Cn3rTGsMPcf/XGI9d6/apySjj0afQqM/4z
S8TnlABsOjNrj/yVQS5qXjQD08McgEjPWjvzYw9JGbK6YdXHbuJH8FFPNeLVckIgb/K2i6zxPqcN
GKeCoUZUtz5w1WfiqbwNSpQXt5wxHodoXqMabYdynojv+w3o1LU3IGa30b5O7B3AONR7Nfb39Jf7
OGY11tZyH+Z8RotabJ22sMC6br6yyykC18fnifZRgh7kTqDagsiJN2pVNfpDEYoXTw6osNDmIDnL
jsLp71Xd3Ztj9prrybTWeaf6XT7ey0BEsN6BwhN1AJ3f1qI1vgD2yct1F4V9wQD4VKoiIQbUuqDY
crbt8nX8nqtodLgVpf0UO/W0Z6w/s7DFAm5oONED2l4niSay6CA+Y5iFXjjieZ8UOpHJa/u9WoDR
qrT6Q5Pb7mHsNe06jaaMjUaVXxdaNW11RCjHPGKTamiZfGlF82Xqa/sk3BSiORucWJl+TWmS+F5O
FD3piMNz4NCQAlk0sgX3oooH7NUP+ajZiMBMZFNsNdjjRMHFLNIvbKJpVsZsM0b2BL8t9qt2qpno
jhHifOZt7EvGOjy6ZQsh0lEXJkc3RQkBjWbuodQE6RydZW36znoeiwlBDQgLnsok2mDhWyE6SFbV
7NnbPAY2b0xlcCNaq6UO5/afE+OlJLuG1WteraJeRz9iiK104F/xU8CbmLkNAarq/miY7rWpO91u
JCV6NaXOk6PZl85QwyHo61dtqK8AHf8CiPvOd0dwimc4i/eGRx/i53tUbUzR3iUDS2ySYQBpdorI
C9iQsaXOM1EI3we8/35QyDvh53cGAk9eaNLCckOqz7sxoWcOXWETyblHDVL6hUAcgmFqZUsO9D+9
TP9mJPne4MPvJaXlOnwz0E24x39+Ow2OQ+UfVCWWmfTZCzgNl+M4EcO0RuLSlAf+Tv+F9wtG1Pvf
DgA1b34JSWr535+/ZygLL3LBrO0n9jykG/T37OyytSbRuyyI/eX3zTJwAw0H4D//uvKdIHr5HCXm
PQtLNVsd5rA/f+8qBTyTTG6xJx6J7VyZuzcTYZnLcXHFViIlzXt8GQDCb9Oh749Jj4y49gq5qqPp
JbIDbtf5qgsXoy0ZD96S1UKrvWFZgxiA4xszBlpKpFyqTM7MJ7c5lJ8xDx90K6KlG80Ly1JtPZbk
BlgW7AHUUPYaTszk//Nv+s6W9vaLMgg34HAJHaLouw/WyGKS0w2z2EcGCpRSvyEW54a+S/3iir65
sN7dq1ghSah2cPJxK727onCE3JF/yb3qZQAHMLhMIjY3esYhTApB4tNkAHcnhCfrpxvogTmEDt6h
5hy+qp5zeSlVEkYpK2GMV8QnMrYeunuwFRdZ97vI5bi3KtI0wxBBpRqN8Sm0mAbmoUFSbDzFV51e
4+NIx4dxiSPpjNg8trGbbwZGw7ji4tcgRghYpADDkfaWO/a/r0E5P7hht51bQk2IbtlHk7WPogIF
HepChBjjVeow6jC6+caZFDASgz/bc7UvtZVOa0f8koD+NycMmwkm1GJBDvzF0I0frWQpKIv9zNB9
KSdGTjZEW1B/Brn/55tjMVe+/8zYhABSQFTtWe9dxLUxYcA3p2Jvpf2d2RCYUv7qwHx7kt59D8fG
oMy2BW8kJIyfn7Q4UimKRL3Yl15fbZuY7TbYjZflpKeZn3ZtHRxTA9KYZlyGwENdXmRHbQwemyT5
DRVOsYKSi4AnS+Qe2wsvWY/TqZrysxDhK4EWcuMAttln0p4X5iBJM/rcnLLY3vRu9cklwQjjvRse
zCmm4bOoW/APAxf3WLQYNRxT6Slj15H0stKN+BUIS7oCWXXux5ShQjgRE5JQoAoQK5ao2NIwb+v1
9q4sjGhjyvlXHIa/eWL5LMB24LYEE/fee1sYhHGVU17sRUaj0MM2XsctAUwGPedZRFyBmHKLUYB7
AQ9aQWCt2T2I/LpNuJeDtNhoeOO2Q0DyYGvDSO4i/WlIKum7OjDQtLcveChs9t4WgmMj8TGRaWug
UWyHkulBN4aXGQ0AdoaPo6Q69BS/cK2NO7JmHyYKMfbFUbWT2bDzquEutOxuldTcn2bFwdfY8IU8
zUz8PCD6x7DmB68iwOOfb9y/eUh4Zyx/CenRvRk/31RDqNA5DH2xH9zCp8QZV87Aj2Pq3Sqowl98
IghE//qcMPSUHGtCkF/5niehTDlJNnJoPYym2Ai7QY8SJMeAN5Un+HxmhqXM0GiQeoNjCs7rUxxm
ZzulAETHAoat8FCY5b3aeDYY0Thr2hWGYdbD4qQxfc489OGRR7U/FqX0ZdW8ENZNTP10lTvLy5jb
LJTpczAsVSpBZcmsn1VXwKQtCWOKEbO3iYt1wLq8tZezOUrWN/yHXp0ebcb266TCblcFXcs6vo1I
P8EouDRBARHo/tCm5ZFMofu4pZF0U3LAZkWrZ80DTpJQB2EG5Vf290YqbiBFHaWkWhO4COIinfzl
b7Sc/yfolxuy6vqtYAi3WR6jZrQupTPc2+HSQFjEYLlsx9aZolrSg+Q8os/0nYr/utasJ5UgQ4Vx
rE74W17qtvWx+NAqZPE5BiWMYZVSHEbjUxL1d+Qg4NcprT3su6PWJ8e31LUactSqbbMjTfGOtRfU
2rDnxuTpsIf2nAnrS9QQ45cK60Lury+NemIXOexYx8W7gXiuK5fKPmvNJ9ZWv3of23/zeFPrWEQq
WKyg8Xf9fOtCQ0twDlr5vnGml6Lp7xqd915Pm4VsM/GX+uut1S5bj4w4j0rv7ZkvonY7DahMVMKX
qVz6aVskGy/1fLdHOY5YBkW5YbgFG7Zu2meCeVqPX3pBqscbtWTAALX0zlXNimQOeS9ieyUNg7Oc
PGF5MTTOmKSdHnpJuaXXElCsTubmGCIVJ9T80oU0hrwPI4bk6ySkzHaS7r7tOUFro72rXVpSr8vO
fdfdmVZHRHBmj5uYYGRfDfNVHg1srHN09PidV1Y5vYBDIVaatZRDdwCL2r70vERoMrt7CZ1xqeZb
5/f3638nbL+QVhgAYrgX//2E7fKtf/76k6Tix5f8mK0xIvvAGcgESwceJf7scqRr+ENFsYzTdEdC
wuEuBk8gKPt/jNMQWOjc9S7AY5InXUrS/4j/+hdXoy2wgtkGnkZKeZ6pdw1E1JpjX9SVPDtB4zxM
g2kdJinwFllzpjN4JoMR5VN5BKauBPI2hQp9RhyPAz/bdUajTozQOuMJbGfKGZXV0RUDB5TTRqWw
fHU1cw/Zm/0TjOnab8OJoPhqMsY1UQk95M02QVllRwVpfcMk7jrZlJ+LPuivZ4zzI9nmxUDk0lzz
1lVBPWxjBOB7pyYOHPQmeX9ONbU7Gw9+uaqiZEwpbTEzk6FHQrk5TY69jUZ3CPeIOubOh8BIVGWX
EQeFPjL9qhxNXceh1efox/LxOiCaHjkaLkbdz6ucQxCkZuocyqk25y26tLHaIWPj38qF5XcEUTTd
qMhS0wFYJUdPnk+jdnT5ASmXA9b+Kwxyubw10KreemYS3s1J2l+rbMCKzfvXB8fhhtQfJQFoQ+3s
cy8jSCIxyzncY1UmZt3tWHgRPDm21VmmxifSUVpnrnx2eUs+QiCsuOOMNlDF7lwQ2OHWqRkv0t0n
ec2+Kl2CF8B6LyEMRK5oB7MRJedUFSp8HzTjblGg+qCVysbHpspMmIJ9CkqhlrZg/2vFaDuYMfWm
B20xi2tvVZUoxLeVW7khcYSmJJSFLK4kuA7EpG37oBTExVkNoCouJszq9gRKs2errHRCGPd6M4iA
LFikob4ym365cYiRn0egBFsENbysUwI7mNK0bddV+kWQpt5KnJ5N06OdWBF7ilv2KQwiWonPbMOn
ov7aDqrNEZ7B0MyC27en+L8H3q8OPDzPnD3//sA7l0X7/LOIzPj+Nb+feDonHvibZeajv20B/lCR
CWGjCEO/C+MamRnH2b8OQMJldJIadKBAGC3eMiR+3yeYH1CWAdOGAUg/D3TwPzkAzSUz/c/9G2cp
ATbcycvohs7qfW9VobU1gmCKrp2qQh+VaTmSZkA4BAooO532DrjeAvFsGCWAK2V1Dg1K/Qx54Ncm
wFG4IvqNOQX8XTUeolmhmy0bx36ZawM/bRG7JuaSajqVKOWzx3g21Yn0AP1rIsPRW4kuRQCCos6Z
fPxOvdzFml1+wnPqGAeiCpibYG6ph3Nd2cUmgrpBgCDabvzEdnpe6BxrZBZ09ZN20ruJvQeM4xBJ
aTEbPnrPL2hLGKmgwj6Y/ahPrOfIiGSmg6BzghRMG85DtAmGApmwaUfxOYPbcuiyztlrdVcf+jJP
kGPGxXjbK43da2f4peE9DsUo4d9nLbKosFx+Ktxej6PVgOTvJE404LeRJ6BNLJYrIZBrk+Dkd2WW
YBmBPsS4krAxbEjsPJv1rAXoS1d88lxlfe4ECufYOpqQQW+aakjsq4HEmxeuCLsDYhSD+n62q/nQ
1majmVdOHbJBT2qxqkwkftWudqso2xijMRCOYCLUYtmdTULoxRbDYN4TWmhGUcvKmawZCEjYMqu+
c65m7Aa4d9aioYsZN0OUsjonvwzlh9EfBDkWXn8FEpLIXlI0BJipNziL41R+Rdrj514a4q5BcXOD
1UUbv3qFUyWvHq6n14k9+0CNWDRWDm0WD9HWbuOFogO/xXmqBoimK5V7/WkIUxoO7HdcqDoNIpQw
XXKI8QHITZ2ltyQH1Rs9xjwbROlw3UzY/5YwNW5LjBD+xGQOJrYQR5f8jk0Y6ry64jjdpWV0LeJq
vGvtzoxx92QGm4g6KugkWqbRbuuYa1NytddG4gZ7HVZju8nkRDjKqNes7efmuTSq7MVoFVo2L21s
9BQKJXLrBi52nTapmVQ1njg2EsucKdkToLdJxN4sui9RYvYtjZ5p3RAfgUOoNKvwC5IJ/SpENrMF
XKCRSoKSz+HbnTNbVjsxi/G2KFux+F7c5NoUgYNk2F2qAkNPrxbPKbJxgyYERlxx6AfdusQEleK4
aTPzBChoPhbBTHuf6IQOddEzPyN+eh0TZZeFFztqyM/tTPvEnBNS95gGX6I68rbQuPsdFgZzk6q0
OHbCqT4BMLqg3LJulzubt12j+44uMckrcZ4TZOBIA9q1Kytr68aVgaVRVvprKQijKK00fAqrmFms
MqEF9ym5pxkC7Sm2w12S9OkOdCQLKrUEDROXu6vs2vsYmprFsNo1Tm7qPMyGfl3Q/KwdzIWndO6t
E1ZWbU9O6vBoqXKIiMIYB6ym0vicWxPWataCZbgaMl3eUW12rF8a+ao5LsrGlquxTWcUf8Qfv4Bn
82A0BOTeat2kvGXKYX6s5DBGuBj78sV0p/AeoxqtLMG31m84r+JdAVqAP6PSDtClgRvLikBEVBBk
jmLKTEfwAGgDkw286hHxY+juR4vR74B+wl11pLRvWysU3OhdG18JL6IbihYVPNfnvhnVLbc1hkVj
OnkDAeNWGngsfxGJrlypnKOLooqm2szQ7ZC7c+Nlbryn/ii+OrHu+ZkO8XtVgX6xN1Np0oLr4hDY
yV2b1y51LlbVlLv7o9AIc18xnjdwucpgPbTo/vWEYIPRggbgOAotKOi+FdI8+aXMQsKyow74xyCo
NWG3Wp+JevRAIVXzXTninDSdenjEAFaQFJyUZyOrUrCCzviijahPekO2ryGmojWKm3lTZlEDyMqQ
Twbm++tZxN51P7rzzVRY5VZk8D8MTCRXhAzrHx0klumaBOxUbUuqVSRgSn8Gb1T7JlqWu8TUiESf
hghcB9SllSna8BVnib4v+sL5LI121vyZW2szc+SsI0pCpKZhNPhFycnvDqy5HLdHYIwCcs0TKbdm
SI4O3Lzqyh2s6Fh6dXWjBAKPFoIkV9aLpm/xVLcfLRzZyZpwlshv9CmD7yTw2gUjuHUheuMwI4Pu
1oCfvuU5jnkxlt5KWkZ5xsKesLRQ9Ql+/HCbOdqmm1LvrHrDildY/aPgIG0tPUfIhH30fMkXFIbG
PaEq1dmpXFAQg2gQaNmRd2d6I5Yrtx0P5RjE5qoMzGHdR7F+XfdV+ph7pXoM3aK+wXoUPFRpwNh7
BGcdDe78SdCwkLVSIqBErbwJJmKVdLsABW7y25brEaVVeyDopcfn73SfUEugvIrNhhod9fDattji
KT3Sb1TjYKlxXKQ9BWs9MrDTYbqykilflI7CIAjAlFzHdngyR8daWT0zeUz9ED/w6c9HEQv7hZmw
rq3LoIhvYMoOODN073GakRTr5syL3i10qGVN2MRbO07tkxNX1T0aMtAcGtRBcmUCNzZ9dxhPnSrr
bVMxgvsv9uh7DuKvimODHv6fiuPLt9/q5yb9eR7w/Yt+VMee9QG7BgNqtOe2TqHLn/fDYyGWwtmi
ZrZd+R1f9IfYRlIcS0O6NgsHEKt/TofR/5NiGKDGu2KYoRy1JuMJ3lrcqea7RUMmO02fgqg/IZck
VPA8p7VhcBdJk5FZcSKpwZyqHBwMRicOQBcLQJwO95Zb24eGtfLHLHcX/Qg//hm9mn1t1I19GuGF
galBlgO8DGEYWuwaqsIcd09mk+dEizgq8Xu0t1uvdeOLARaVk7EOGZP3M7mHkGDXICXkpQ1zaw19
TW313s1v0lQvbtph6O48UupZqgPhewChMxwX4nm3GsFNP+lqIK1DjzQge+gx7jB/5HdM2x5sN50P
DVEhOF6d8MZW1nyni6y+W/D7W5Tw9jWKjXHDzghpZEVVSCRCCnNJjBszMiHHxKnK7juIFM+OkysS
3ssAJM7M4E3xFr+BAxw9krTWoY0ok8qXYW9svcih+rNUdGeNdrLpdZMxiKaTwlaHA2951XyiyQZx
RgEK98KkolyTVj7fFywwcEmMv5FgiTiT/TWHgNbHJxUXZHkVldV8ISWGEkDxGX7K0iS/uEMfITiP
5iNpkBjdImp+P+tdZ6G/YXtHUBHfGF6T7LUsvMZRmWxBSKX+HFn40+A073WyGk9jVHSnQhPExwpU
FauWIIqPnIzdNoVOuG4BeFy7WMH3k6GKs6P04cSBOO0Ri8nnxJTlEbBB+5GU3GzkGNTSTcGGhglD
BF8p50g6Q47T0SY6mg+1vrjVWl1+bCez/Qz1K3udjEa/N/ouXhT0xXXeWNpFxg4gf7194lpV01qN
hceR6+ZPso4ZnbtV4Rec1Rt0piBLdUsD1lSPX9XQNNeiraA3Ml1B7tLHCoXOFIZsXDzvBdBPh4q+
FoBVtFkSQDLijd+YVBe3TJr1dGV7qoWBnc+rXC+xk0LMxQJvPrO2cK/e8O3sQKqLWaPi6AodP6Ex
kz/ShON2FJo3bnqK31M1wxTMwsrd8wrNviUYlW70CqFlnIbzdWolFalmVqAh9ZFuvgpCLB0rNdjA
V9ged1fIYR3Oryg6ksWZrXAoJf4CwHvCiqw/1mMynmxMOJvIbLozujFrBN2o+tt6iQdT2BeslfYW
Gob+894zU+vaJVGMtinc9UvIWLzEjRlL8FhqSTLICDvFMyiWaDILOg1TPEJafPstu4xNADlm8RJp
hsk7OKDHqJHw8nJeQf3BDkAFQJdr10H+wDFSUdcQlFYwDULhkls4johRc6IlUa3rCVej3MIDswSu
5Uv0Wh0RwmYr4tiyt2Q2nm0GVW95bYi1JxLpJKlTBLLGn4ATiT31ZY75qkc4n2tL9luvKavfFhVV
eBJIMETa96Q47OAPjsAstnLsEjOVqVTASRJXsz/n5VdkzKTOdTYBdHJesujit1y6ZImoC/slrS4R
S3JdtoTYybc8O0ihZNuNbzl3jMfGW0aF4rF+y8FDO1QTipd9j8jDQveWmMdCpiOSgsokzL11OExL
uN6oL0l7wffYvdDJme+3EoX6nmEiT/txrgzwX+vWBZ5U+WZvpMPHOhlD98UM6RcR2TqZPlifcpa9
ytm4FWSDrdZ1bfJ1Yswh0h28pbrmxcXk579Dsl/VAQvT95/rgOF/9s95hc2s/vaT8Pb7V/4uvNU/
2EL8S0D7oxBwjA+WRWgB8QkLh/9Nj/s7/pDygemV5TENo4xAYfvHnoAVAjlx/OcwFRc7pi7/k8rg
LyKHxQ7BEI+FOj8FJcnPCzcM1mOIB38mVIQ5kcSLADUtfPjTRfkb/dRftnrLN0EXRqYBv+df2Pht
2WsV1PR536UYEkanmYnX6Z11lZrt5p+/FWXVn4d+5iLVMLkscOp1R7feE/HLnBMpCeWMdzRGC5DF
DBIM7PvI5iCfgOrG8FcDF54tcwWKqfzFt//L5XSRQiNhdliT86G9X7qAunKtwcaVlBTDvZE7j27c
+P/8G/51u8+3sBahHZUcQrt3mqW61qZOD4TaW2K4J07rgaFMue4Y3jJeU9ylf8x8/+aTky73+88X
FBu8AWfThKjNnEBfpqwvz3c4Y5r/87/E/5ahMu2RUcDeHKQ6hmmOyqP0tBz1B4dxBkCOmGwFaDJU
rU5PDDYD/LiHRy5PaxZDVE70eUbISy5KmKlB1vFIait7D6hBlmFn4LxN0LEoQU5PHnmrmqKSLM1c
/mYkw47zuH0tzCXxrm514wFGA+TgyetyH9qVvESqoz3HIux3+jQ+YFKoT8xdBiI/qbJo7pSX39tW
Fj7Gk1MSxlvL2yAsrWurLdI7Gwvhqjeh4hBjFV66vhBEbZMHVbqdAh5vqW3fzfOBF8oZhES/lXn+
ajrZXRmbL8wbb9u6zJk4uvmx0scvYW+i78gTe0OPBosREqifVrPapcpCJlII32qS4RtDKMV+OLqu
JkCjscfQzzTybkNFZl9GmFG4bezgyOLnwdFEcEwi3D90nQu0rAfurHn3IyhpfxJJgkdMhfetDb2x
cykjvR47YLmoXYeg389xFvxf9s5kuW5ky7K/UlZzpKF3YFCDvB0v+0YkJWoCo0QJfecAHA58fS2n
IvIFqVeUpdU0JyGLEIO4F3C4n2aftfcFbkiXFCeZn4HlkOBbch6kdljuqQiMizma0viUIwf0X96K
+L4XKPcy0pOtGwFeZiCngI3aOdQ1Gy1l+OA3wvqclUpeY4zM74kAm9+3TkkBVeJ5TquVCFpKONsM
SmXnzBDJy7ayg73LQNChniGtcdwVN32LDLuYG2evlsk9qLyyH/0WxQP2uhoERO5OT1NuA27c2gta
kFWk90im1n2Tt84mCWt8ofoQ0BnSaAyamJu+YBRN3nYrNYBaDhcJWNGnfo3Gex8q1NFYAV862guP
dcNaAGGQH6ax0SdN7T1lVL6ovueQewo0+UcUX/GtHabFieV18nJNrfZmqpadO0zLZaqJubZxV9kH
yTzhE67MxJl52BHd6yA/kbE/nedGKYqJUniTi+GQJB7zSMkonE3spF+Lqcyg7AWftWKMt05MM3a+
7ZbygZIyeYMqrBMf5NT5OJCm5ZmiyjSl8y3uds6J6+X20cHa4LiA8zkNugH/59Y29Ok0aK/rhXOD
FU0PBje81L71kn55HqzWNhZ5ZHtpYZ2PaeieMP4LDYMhY8QyNSzoMunFrrd7roZJM3SK2LK8bevi
4ZF02XKmrSh5ihBXIOxN45M0SeZzTRVwK9qJGkZsZSeE0gnvfm1tXB/Laz+ZyAyCknpQWM1nq5s5
Fzr2okNShPFjCxOLvCFvdqHInr3E+xw7K5L9cbTvcoaNjy6j0FBZL6yoSj+Vre1vyOh4t/P1jPnD
aauSUm5WH4RiMqsSnAwGdOFaXFpDDyWoT6odsPMXPOFAmGKFtGyiJFWniZVSL7XsW6BKBwRl6bGw
JkzdkGydrCW/Nk3C/kE6lqjZnmZr1yF8QTTZes+DYtysZcZ5P+hD36XefRB0sZHjyua0EWq4mazO
e2bfjk7zevaAcGWkGq9Gvxk0FZAk3XqVVOUI6jvplofWiaoLNqT11MERcEP8/iTbGXgpOsrNTJFp
i/EXfBU7u6C2dZJxAABMpX6/SVPoBVXtNFdDHZ1Wyn0o6wxkVuKAzYkkbt8RBUEaMLuktKLLNCl/
JDouEC8NezG5/vNk+x1Nc09dd6Tr8SaoePfYEsLrfCHNwFimOg1rVx69CNvmdl7nL0yzeNTCJVe2
42JBMxjyAgFm0qYZYlWfnbm3qVOt/i10/XCHuZ6DUXQNS6ENKu9EMIC2D8G6856E+oWuOip+9Dfc
5mZbSlE8BlmA6DnOAXf1sjIwZu3TNmf3qCJsUqZV+BeVh404+tNVkTJG1hH+FdM4vfguHI/agop5
7n0SFFBlInFfDdo5gcVe76XrI0tVC+YHpQ+DJ4yz45S37XmrJ1AIYxBch7lTHjMrTb9Gxvw5Z6p5
ybj9KtMPDjvXzvXjiMx7qe49XBK3DEh1GGyMpfvJ78N9ONf155FR6a9ahdlVKMP189B4OyxWIQYX
nZRXk9ONwOUKVh7EY5zkoQUBa7aYqmt/NuXg0imQ5SFMk+GU83E+VQVjnXGvmfA5hzhDl3DnVsP0
K674nyD/j0E+4u9/REWG2/IXj8WAYf7P/776Mf+vp1aWb+P71//p7/ie6Tm8TaAY+P81P/d3jB//
hwht10eB86vhTcD6rxgfsogxUsJZzNT8qNn93Qq3/38Q57+F30ZLJyAZE68Qhb+PGB0V9sq20/ZU
QednHL5Jg2uPUeKrtULP+I9b828Cxt+iU65Fiok6m8oIOc+7fEIhB8HrymlOhYd36KoWvIYmL35c
uAMXfb/+ye3F/L43AuqAqUQEBsLIDDg23kfDhtPdRTbXq40V7mx37Eyw0vEx07hhIZbEtsKDm3AP
htC9//jL/hYbG1QOGCTcgEJBnPzuy/aWPegWQ3jaH6A066rGH6JyVHSxOCss22SNHxPX/tNX/je3
OOBuId9E2EW+807eOw70YudI1KfQYiHLsKG+IPHErSU2/hb/fUcdZj8dFimXo4pN7PY+qSlsC/rY
IGO2xaQ9F4iDkI+NaCAiDy9mVK1PH9/W997lJHHBa25D+svN/U0VvwwOSrREq+PUIoClUJPgJbKu
9KRAp/iYRy1T7lxFFZ7lYimdu14FzWPTdWJmCLlcG/o3g7iD8c5slVTBBIu5y4YLzlf9ZXGjP6yC
QPy2DoSRPvPukykhuH5fXG/qOEqLepyOgUB5cW/VIL3Ph7Simp22OL/B0XPmMwfD9QoD7TFw7nkH
lztjzHtkcC4Mz/IBxk+9YLyeegNzkFkIEGAzJC4+SWvkXMHbqbMzZbu4DUPScq5qCKw1xFxjIoZY
D220JXNwYIuLhyk1QefKkgIfsklgZtxZi75zRqrXSc7RuFmlaoNvkfJAi4dy1WrPiLtbnEvPsIDY
JcJdHoHIO+ILY30G9B0nd710JUsuKXqv2eBpZJG54ZHsOD9YpRp2IGOAhb4c/Vj5t4y2zRcN43g5
bbOCWUjmfhn7NxuBpEuWbrTCFMiaR30Tl72M8Azuu6epcPGnkrZ3GmIFQnqoVPcUYQB8Yw8DaVbc
Q63darsw9TkZPEfS1ne/TGBqlXRPHpXLO6u3nPtgZJI1X3PMbhjsIC5bYv3EECPcNWRHCDNerZ8n
X/JNKUKQd6I5J55v8uQRNCZmRBMN0edq4j6+OsAk0nfuJ2x379aojx/nHjP2kNrJXZ5SLey9Geuc
BY5fhAbbwvhtUIm++7VWM8oRVImJWCjXlnp4qYqWZJbRBhiRi+qGk2HGnHeLV1qZMaCZ5PVpid98
PW5CYsBpP/pu9jljQPQx6thPdzT38WqsF591oprQf26HCIehtOPlR2VyES8yfuwIuQi+m9yo5ksk
5T4py7mkf0BJuWv1zYSmaN6p0OWW8nZ3T1ob4+q0xauQnPfV/RyU9ynMBXBWMwDguxxGNoXfFAep
1/vv6zFAExT5+6wUYke8Sjenb2L76vVnxiQBN4hVE/vGmh0tvuttJka1m9M4Pkz9wAJGoRPtQpx1
u+MwFEly7pA+dFs1zBNIRB3Fd7iJOUhPRsbHJzpNNO+vRnK+LthEdenqT6inbHqiCR1hdahQghiS
tdGqABy2T2dnFEqT0ltY/AwD1P2TxWZGcdenWM/cdV0TwEdoCeE3TTaNyYW7xssTFaz5RS1Wr7Yz
wpD8Zl4sd/48cPvJbzAlOhncrJk3qw2d1IpwLmpxWaUvC6PCT4f7zksyM3UFB6uJl0PsEcpmiMio
oMD7jArvKohM7qLmIxmqJhVr9X1Yw3kwLoE8dmu58oMyxOEqc74MUDx2JF/hBoizAxo3G+/mrCdJ
HBMVfB39Eq1Y5g2zB9g81+dKWOroR21KUcNGhLWx2/UqklP60g9sm2Gdi7Mmz8Krzm6AOU2rv1xQ
oa/pk2hraJHTpKg/unV8iUm2sY21pjTfsbjjM5+uGTQuXw0I3IRIHr1mGJudY/kP0B4tut/9c+MI
sPdk+/6xnz22bEcYu3H5akm5lJCwMod/2bAv6zuOOdayi3F5fgythFPajBksw4j5rzPGjwYHXiDE
M8Y+gVL67tXaFiKtc9X5Tve0gBCsoOjMz7ql5l9A/zhnoq+8Lyy7+FzIlRfrlYOW2OB3coGfetTF
AMriOGl2HKMttSFs4nPQogNfIz1gUR0FZ0G10o5fh875WkvLWk/XzJ+iU6+GgoWVeEfu54FIQcwF
Lu8bPMog3MuGicy4Sy5mq0tvJFwp3L3ie5Fl/WM1yuel1mb3z51Hcq1pV0zcJ9Ix9vmgc/KzuO3c
r5OVkEdX2WxfdvEsPpHBl2KXq/k0oIPLOMbc47WQOQINciujQ9y4zbWeXM2Qnu8+1lnU7Vo90JlR
jBTsfNp2gnaQHyiKUUlzReHG/1Y5Hj/fcWLJh4Ahp+RbHM05roF9l7SHFQ+NCuIMjDNwY6V1QdNy
4tbVIKNWJD1fFhG1x9xvomtm9m38U+DBCAem+XZxk+GJMVVikW4MogtvhpdfOorH2sNI2jPZ47NZ
+FUqaQ0PC0KdIrqy9MKxUFM43FlVOLzg/RGjPUfksCnDlcOin1gpQ2pHhkprltKUNkiOsxZqihuz
l/ahy55exPweBTTiJByZ3RhmHg1g2Jh9sMZ3E8imcezNO7Tam6w0bsXaS2PQ1cxN7lK3ZL+XCp5Z
ZnhxCttxoO7o9S+o8jC/GrVcueAwqbfUuMEIelw+DEBknYiFcxwqVX7iJav/vC4FG/7rFijI+OVe
4JSXQn22sTsd5yaCGdHN/sU8TTb5cADBUI7W8NJ4TKZjkU5jnZO1D55RkeubIQ/Yp+tXJ7GlR1Bk
wK+CiAExPwPrrx/LebU6A0ZDJJFYxktPSHb7vsLqkcqavhkVsW+NkAnGX9UsZ+7sonxBQVb7+tLB
BsLb2jJun2a377JrNzCmknnd8V1ntXLJhlEfcef3XTVwWoRUXiimZ2lfQgCLbCXENtU+FszlgIIt
74PlE/aUwVOYOWysi7SKi7mTOt/AHS2wfpic9H4WK8U/IL7hhb960cC+KJxPVWvZZ92UWT9H2cN7
nOZYb/jMRDm5JeJHV88si6iSnOR9PDr3ngTAtUmlpnglhY/7Wapzc0eh2ICjD+hlb6cuwg6IeuDY
fErMEy3Q/j2vr56H1cBjtBxoipvRXW1pU6Ht4IBXEdMPjxB9UHhwnwgtP4Vebk2fVKjR9m3zOUuz
6I6CSQwowGgIPBT1KTi7w1KCgnYeiohoOT3R8xhsaOTou8pu6YjaPsR+vJTy3TiD1p3DxT2pLYbZ
KZLjrVv6Mrvy6hGwkZWBpqBXutOIps+qYu0oomb9XRuxs5Qqs75oK87PrJFirxoyjp4lqo8U/aDD
aSDi1TS/1kzCXWND7rFFfO4vQ7LtmVpII7Z0XCCng2OnkAuYkNxIupunrUKgkI6Vc9f4bDHUafFh
KsCe4PRIRDKGdfkT2z5UkKpNjvHa1vlmBP634w2cwcQ3PxvZ/8SC5zrW/nzKuiYwmHr7Ogb+dR3U
i9opOufhsNRHai79ntg4+aTDaTkUHKK7os+wJ/J94AWjf6mhZN3ytDmXG12dcfLVFEVLdGxg+bdR
He6Zp74EuYZqglt1bS9d+oDp3EQJzfWuWlUX7dZLmetGcXhSMYGxC9WNVzt3RH7N3kV295OmcnDm
McmSG9RDjLHkphH4a0VHq1h/IBXngfgTr/CB7tac7erJrloCbUvRh+AEHjYLYHR2kMzUXzmv2A1H
hkRASFmnobf03eVQVizSOmO3yUPJilyVwSonCBCGm6WcC2ZmCbv/kIr771Nj5pZJOPAtB/mD3v5d
arwqt4g58bpjRy+boB+VuIvPACvx43Ttt+wHdg9DwdQySPt9Ere3HSJcMMepaMfuWDUhm/EkhHPf
DxI6oK9xwQ5Br2Rnr9vhx9f9LfXnuqiomBQgM/XJFN9el5S8QoGpu6MuqvB5tLDaqgdd6cMsMvav
tm6WuxA+HDsFffQ/mQD/1mjk6lBNfOYfQj7Ee9bFwsRkNTthe8RzBP3NGkn3HqUMXgxiYLdHusI/
7U6SlpjIGx4Hm/vrDfifit0fKnYI6FjL/9XG/K1g95/Ve23er//j78EVN/6PWBi1Hmx58wBZWL+q
dQ4deWSXjh27AdP4sRHt/VWsA5DlYWNo+9AwAiadTRHkr2JdwF8FNiPpHh157MM9/7/TkH83tmI+
juM64JlDita+Hb1/nSLK0zV7jP8jw0+++FlBWiDKmmcXW6LdOBbu8liYRvZhWLyq3jKSEATfMTXu
mgunRcEDmNyin7QxRHm4kYT4ZvePKlCED9JmBmbZSr8L13ADejcld1Ge6n0ohhWCcuaii4liC8G9
8WZK7c6aH3i/eZ+qghZpREgZ5zTx18kOohNvSDntNzovglhuq9m0hw4Nrlxdvl2GLGGC+h8P8t+U
Fx2zaf2r3mcKUDGDFvS9HVSMSCXfbTbtwMz+OKzBj46smWy0BktFQ0b6nldexmkQc0nt5E39k407
X+59TB/5aOCnJN+nceZUP3z8kdzfPhKSA8cYVUa/ap/vPhKsWF1TBUxfHJIeRnf8PH3FVJFtMUcT
5jQBa5GDgTZQRLSLZaG7EgCf3bUldLBhgbcsJhrRZ5VN/RQHmyRlonGtNI9iPzKIvD5mMkwsvScc
7sOrdS0dfqyO/SHo6fgNk4h/bS3/T7bO27PDRyRq1iCaDHY2pkdfEd3/6PozfaJzq6yaH/ZsLeGn
ACOK9q6uAILcfHz33m6j5kKUpc3uHTgRheP39dulqvsYWWXywrAhLFFjLVki53dt1LfaE4V/PQ9t
ANZnoYdvjdsOEz91VyLILn5+/EneVslfPwldUXOMkXMCyHt3nNA4WsDaFOGLGiIZXgXYJ4DJkrXl
Ce8sBYgIHuXjK/52kwMEHGwl6HiYCUaw8vYAAwZlibYS2N5MtBcXpro6i4l2Fa0JicrH1zKL8B/v
DfeZjct3YhoB8EXZ/t5ey82bquzywH3RDpJy/4cLgzfLTqERsO4oUppbXC0hLlL7jy/8+5dkDaGA
JgKJAjbddzVyT1ZUjoty+K7xuIIBwWxsBN/OtXLu7seXcn5/hBAvEKuEAU04top3NxSDHwcgkVu/
DGS8tThS7GweKjLCPtiOIk3S7lrHa2LXF20um9Deo8wv18diQDrnUQNkQ6StyRw+fhEFftCUVVTj
VhelSmW0HKfZ9wkyPv7Qvz2YIELmhbaGp2Ojmn23ezhxGTHMZjffG0zT+RTwv8vip2LcNvjStnUI
8CKpVQse4uPrOr8/GANZoIBgU7p2Gdl8uyISy7F1JwPr2xpYjkuZRDBuPGwp72cSMrCH73N15DUp
xfOSVcQwu15KifimtrSr7vN6naFHZBE0uW9p4xQxQ0ChyxwElUkmjT7+tO+fLBI1A6e0Ga3nH4je
3n7YJuybOXfH7KlsXbRHTMiN9QPiSFdeuMN49fHF3t8Z8PnEzThq08ripXnPmAlJiXLcKYevqu/g
YgSFkGbhFt3CF/74Uu7b4Nn89ogGEu1pweP3foEx/7HRprO2q6qhdU8hjQJHMjnhiCtqAVMYU4Ji
nlgS7Lo1fwhrGQ1XOqCKXhRjIPGpAQk2U/FySTP6TTd7FY/JQYCs7u0c7uGXTGQpSK62yNg7fW2x
IjZAf9ocw4EoxKZxW9YJP60gwPPlrJKZXTCODOwAMFEwssdNZCZZ+1NsW/OlwjHRTv0/8Gre3W/u
QeyGnu26vAbe769tEKRjXIeTfiAjZxaQ7wvRrYTo1Fbr48f323ubNHC/Q84bQUpE68zMX7xb9XOL
VKZz/OQ+8tvXa01BF16VeEnyVSeKzbxvvw4A/Jtt7kKjGw0L6a9/kwrzFIO2tLm50A2RlWCcUnXs
3m49JNV8apXFZK0XA3IZiGl5x2zQyeJNA2cbYMEEGTd2DqM65AnFihmI5ZLxh1UVbohXTGSv/B2j
ueaBr0HBVazXLVr0s7mwwkWdMNAKMvMkqcKn/M9C9ea5jzSACAuGGSB9v5le1y6FjpCdPUnGnl+4
OMj729OPb2n09vEBmcCwwwUzZBt5p02n8O272fMNVGR3yfdKeeJLIZvAPbi5GxzDMup8RH7AWVJf
x+dLhBpt1/lA7Wq3rB5VmlOEa/A1xvcvhZZqLZhGkOT3D4mnveGm0sgusOZTLlt5cYtoy/6ukKrg
sCtJ97dCpOG1CmhKZnY+XNpLimK/x0yq3OEN5n1e2czUGXCJIoAEG9v+LvGC8tFaLWa/xooy8hbj
mRsfCUt5ADUKK4PZsN3YLf2ejbl6BGXvQ9lzsdQoTEUTGcdcF9vRqb5ydAfni05Nxktn0tkhEhP3
bhvNzx2VyWCTyDA79TltMWgumoaClzc95p4H3D+yMaGAZBF0T+UU0xGyOvkJHOnwo3KT6VjoqcDn
yV8M7GfA+UfPcW5tJmNlWOGsN84Y6G6irCg+T7T7qTslDLqOs2zv12KC1+o7VgZU0vIhd9q3/rjY
39xlHL46yHIesimgHaXDGnbbkO8BoOZ/QEK93axZEMQ0bGYIDjhYhHgf07VOWoo+SJsXnhcNPqr7
5T6sXomY0g4f/rD8WF3/Cmx+XUyQrXlsH0bK/C6woeDaiFjGzUtoi5pAVdv3TkNDa1PXUMp8b8qA
9LT17VR4ovxDNvLbyn/9mgSMSGTZxN+f3VMwxHiGyPoFlD8FHo9ZUH2oPYfs6+Mv+fqb3n1LI3Jg
Xgy2DJTkd++Ydul1KQK2F2dueWewYYeR1SIAyHc6q8Rd49bJHUPG+Nrifx4zkYQTbnWiYPrtdDWS
e5AxhteS6dCzxurFA+cttnkKP6PHuobu544NTFF3dPxb27jY1BN6jabDwkC5i/s5NlYJiKjRHG4p
Zl97tTHYRB4X3oRzOVd7pFHBkRry8lK06cic4yQPDlM8z7Yeve3K8/sDa/RdJsiDN2GAizoe/TZn
9PuQAG3eoBlcXl+Ye+TmZ7mX4WtXVEe9appQcfXkMZNDczxdqk1PvY9J9QWd48dPJjB3/s2TEaZi
gATEBdPJMf7uQHHKhOH2NBMv6QSIfls1GDPqKMChZ8hhie2UX+ujqEfGZJiGqe9qgjoQ+5g/qy5E
xFeJ1LpendQ/euvCULFM4q91PjbBVpbWZb404mIBBNh4tXfvrF113Vo8tE2Y9Bo01ajLy7kA7bwV
XSzuYtdTuKADT17CIocN0+UnpS1BBKdtd10HI1yaNhmmbwvm3Q8QMctbq8FRexNqx7ipjfO0YcqK
6nwVZ8U2622+QKbRblMWTit8UXoMzwVn4id8EqIL3D98o/hrQH6WJZNIH99cc+/e31tYsq7gkKJY
857AiMw95rmL5KWn4nyFo23x2OXewrB/38COmeli/uGK72B2rCphKgIuOnfGME3O9PYwgxVaSQxC
ix/MLftnq+UB+kkwPzyPu7U40MLBCc8LUvnSYSXzmKd6vMjz2L61VOwd/vDtf19ahJpsn0xzCspB
7zNSCXUcNGPT/KC5Arc8TNrkaytXxrN7FL4MA7ol53xtGlNoSoCjYqYOn5OazG6AZBFvw9aqs51s
QyjSY6WqLe5Get9YQ3ZZhvlw7PErvgqnLD1NA5EyTy1ofG+GxYFalnY2ViXSiVrq7GvQnVjclkNR
jtYlulDFD8zCugiNwRYodY6zIsAJBWdCytutk5cX+JSiFLE8XHSxnK2M2cmMt4ryi+qRcfJlTywy
fBpd3ZxmdWUYQKIWuCvqwlm3IVNqN16cN5T6SesYcdNjcgCwXQFQbkV3OXfMJGzaHJQCKnW3dU4Z
bZjlCYJt9zOi/PzL1MzjTx/YSIkao0j+xAQmU3+zOn1GPEJ0SiZx5+WPGBl7u1QCbJRkPcn2WxYR
7RCNRcu43nBem2xhxZ1pUcQ13RBeWV6SEyEOtFQoTwEtXojT4tInNCclrouf4WDq3BTkXmNC5fht
8fNXSchPOuodgZ7S8MuAbiIZMfjGNA+RK17LxHSNHEMiwsZzMEHZZEwLUjTiCWcmJF10Fd3Coxz1
07pwaoebXq8JMatLC4wg0V7zEEC+69OyA56XzTmNTUgt9Y9wnhhT33hjMqw3FCTi4EsDzXB9lGtb
EHM6XRE32MU2k/OlHNquaPYwH4jX19ET5BOyD9XdUPBf5k3WFNQ0NlkWtoSpboavEJ7JXpbDiC3A
SpgANeJ3eJuWUYMsPSxZgyPZ5q9INnTyhB9hLBLw90mgdDbejrMwfjpLrwsSm0HS0132RRpzaSuf
Y36cPr25mpUuxPdeXOb9E0bcgTqS7vT5ZUX/ejkxaIHmHFPGZTqb9KTJh7D9NbWYXOXOch7RVyMh
sZPRVPH6KHHJ/7uoHzkxW4yay/L41xcIsC7hqxLxxMTxtp1Y3NDAJrw/H3RqyioVq9uq9/2QhPzB
4CboK1wgywI1za+b0Hc9ii0c0YI8g64ftZA7vWwNTDRPPsildZdRrlm8lu+U/rqrfol4xsOXo8MP
5zjj7FmeNZWcyBSdLDZX9CxDqlk6lJAgnBfR8/UoPZnl0sZgEn96ZduwaAr4GfVdMwYwuw6FZ6ab
Nl1Q4OOBzCiOWTWpC6QG5rXGkPgn7xvElsMIATHCMs1H7/K9r7XiHuJzhxR8G1CqcZJPUWXDRd+t
Aqgz9HHE3yQy6YrHjcmdmMYodktI/ZovUcTojHBoxUM03bfMc/CJhauoS+wRXii+TAvSiU8iUdLw
bymsEE+dxYPy+S0tJBBeBSI9oLQ8eaQ/VIZdWJHdFn61udA80SMvdn6ckRhtQxKI5fsS9SUrhdm3
0D8qkkY+HmibyFSSE+aC86uBiS8Stwm7WFD33iL4WJjOmXvc4zdR/Jz0jHiIJpAwa66iKO0fCwSo
3B8GbcwSNcV+dd9FDf/sUfzzAouC4P6KYvZKbujPOe/5IhfjBoqbBaXhovekeaX92PxSafsOTwLH
u4k/xs7x1L3IS6oh+4wNcViO9PeGor5UFbpcb99L04LbQvQzWT6oqRyrga6MVyc4UjUItNwV9n2c
BXmsdtRCwExiR1DhsHMIbevAwEbaeYexXFLf3rG2UQGkSLPWm2BZNMufzJeYeB/XM4w2SpdzGyKH
CBTjGJk9Vj1w+oQqxnWLA1eCFSBsPrNb5WqxnYPLuwyvLh9sjBUY5u9HnMJ0NQzWfF6CK+QzJtbA
s+n9KG+D52ZwGr5MkxRLijNI3Sd+c4UFTKwxI7ZznwCUjZjtZj96Kd5P27Sb2jjeUE3BI2iTuChC
jgkD4GZKJyrZZsF4zYHlY2lBnsV3jhmOXwknZKazLL0AqAQWCA0x7kksnrwwW4oYZ7q5h3JhlId+
+qQH1lDi5X2Znrdru/J3vasmie458Ngqcfgy9QHQUg4nobYtZ8JB1owHFgfGiSeeElmeydkhGs/8
rhgOCTdp4uazcu28SygG2GM385M0VUwKDxDa7EulrWp9G4/UgWA+4zbO9tT5OuT+YRbI7qC4i7wL
jjsOLCjVY1zQnvL0e8pK0H5Y6VE1IK45z7Q1cWnfwd29O7Bdchwp9A7UQeok6HjzIr8yZT+IfT3L
UeOqBfdYRHJhf1iizPKvwY9h8gWkoaZ61PUjys991MqWyZzaNUVf25rL5Xsd9fRHMPAwnRF2fXNz
ZqIEKO8lcLM+3oNimz3rdCrWVZLWRjANeghmyR52cdJ/Iubly+ct5UgCiYVSSAfVYLa4S22dCV7s
Ylop8B+jfHplw/5a1nU+m79b/NZj4a45w584jbSW2e4HBotWo/OwuceekLGcN9TGU5v300pzUzWL
EqwOAMeBibpyc7bd3RCXKHYw7XWW8Cscy0p+smtd3ROtxgVrCE1KD+YLM95D2Kqp+95hSmGdS2SI
/mXCJ2WkqgHv9DVnz10PpYAz+0JctErSg7CWz/PqVPP1GluVvZlBsSHh9QLISrgxNjEM4N73/AGK
9RxE6kr2WaLbTVgDvrrwKo7VfRKNytn2PCNcIRBk9WvBKawk5uCpLpVpMqxyJi/y0S65YB8ZKh2f
YteZ/E9hBZ4hJYPzS21t4spdkIEgRsuchHWapOPpmHGSVVtBA3xddzFpDgixxF2pRGpeDngAI1mJ
zWDMQcUi9XYBJeP1Pi3cDEd1EY7ibAAXFG08f3TxuSe7ahdstcch3lmtK4otwC5XblOmNo8CotIO
A1EguUnc2PaJMzuZyzSadhr0KKJa821GWce66cq29h+moQfReWJ3YsEFOW5tre/1qL2RkbCxse58
yx/Wx7FhVZNshaF8WIVKG+MNGArZ4U4dpKveIGrqwl2syemgd40grqCbRTUDcWXrueRAch366JtT
F1HzkmG3ZYhT4bj0P2Iw69O0nUTXCngoQzDaJ2PS9FSPptIOcBlJaqsMr7BissryRIUUKyqgK1Hj
ATXetlHJnNnOCcZlZZzIGz0rxZ2PL1Pc/NUPAMCUhM7dnJJLDpu5zc2B2mHy1wUPM0Wlzt91ySwT
RTxlk5cdFyUwWBgSe+aFkYzVsf4bSxa8htLTxl4gwB3UvNw9U6CctRzgvA6ZH5odrg5sE2HmCGad
BOOkaiYT5It1c3S+oqMlJA2yXnH04N5QcMqQvKbuerIIwe88TEFroj/GNE0vAxNVI+JefFUDQJ/6
Og+/BDgC8lEcqg0lM4XWSPezm/qAbTIYBnoNUWlxl058NyAKJgczUXS8zB17WcGANZseAK0ERLsH
QAT0BEY0qwcYFrW8PDYudXfrtJ5qmy9KXBLRAQ+CWpoNsabgJg4zwxaEJjM+M9ygrhHm5Ix+VVwl
uT3XnsQq2vWT8gM40WCbMGptaBW1Ce/SELSSz88Ys9knS3I1fsQtnJhP1CQdttnPVKhMvBonKL0f
3XGS4beZtLk9ALcRDeN/heJYBABrYqmmEyZkyeLR3KOxbcLR+TlZA9ys3cx8ieFCOQ2dTBi5CTQx
HIxh3teX7OGLCZFeG9DhUJtT6q8TDNE795H5SdNDDePZfHrHSyxuZJf6RdziKooC82c1WdxYY/pq
PsE0WBnL5+87sfa8QmgXvZWIVDQZv7GtUYT5u9KB115tCIjMUszBe5Kz1JpqdwUspTz79Rg5MB0H
OI89jfdRn2i+sVc0Ds9oGhQqb2wPSzVnN+tckPk/qVIEeI0wapnWM5XUIMTuSNBJyFAEdqYdLiXK
q+wUHbMJKmyc8AjBZ3wbOBSjsGex0BkJHY1az5YCn14M1wmcXezh2QHbTlIZsbt0UNEN1He3zS/C
RNh8nmX1zXvgedK0AFRJkMkUoW9eEQaXTQu+ocI1wL5jXPmZBgB1+rx3zALzkinHMaF3RUWcjWDV
nK6ZUimH5tTOBKpbUHpEgaEnTbw5wjFcEAQWuHtsbe4AthurgBsPXW8xP01UItebuYoEx6UD+Y0z
LMuECQ3LcEpNMI93IB/m1+tRjgHPBe1fy0OVAxtffUExXaVfFbRkqJ2BI0oMDuqetWAqAsQExcGX
vlm7VePGzWU9O6kad2kFQmk64xfUHkHt3CJsNLZaNddqVslXsDuVm/apY0LrWLWkfKlgCulZySn3
GJ0tp25kcwE+7V34aPHLBo67yzqrIWZyZ4suIGMDfWQeyOBTY6GcOPGcxyVYl3NvdsmfQlyutTrR
rteXzypzUJpuk1+RD6Jg9X/ZO5PluJGsS7/Kb71HGmYHzLp7AQRi4kxRpKgNjBKVcMzz+PT9OaXs
KjGrJKt9bTJLWSIDATjc7z33DGrkUXuwVw+AajmFwY+O2NsqYqP2Cy6ZdF940qipS0LPQhKbpmnL
V2saCf7SCfrSQ0s2knZkkl3Sa0c8+K3xwd2Ua1aozfjy3WpEiKqa3fVUFdYthmryAZ5VIZ80Nesj
7uOEp4aDkpqVLp62+fDhUSZRo/gOSSrcdbXjYohEu3dqRVPNyCWmkuXkOnw8ZAPSRPm1DXuye2yE
Q8xZVImFpY/CFYDn65p71FHfX71qKlRpha2tT5S4ogb37W6YsEtgYVSzmmhrMf45LEmhe3N1o9vL
UrXcEFAtghx9beBGzoZQrzjdctJcuW5uU7yuc5YcMJtZxjt3EVt/8tDBFEevN+kpONg0m/rAWoaJ
rdMt8ppf49sDSXCHrK1UJWpi/8o+M3/vGpc8yXlLW7KO2aQo+EeEDePM7hz5yaS6wO+NRRFv6qLr
bcGQADWvS5wGuo+NjteevIyFTpOks/pnWVU80tQY1aW7bKEWALRkzx8iXBjtHONAwBH+4rayonCK
VBvWwGMkrmzJe2JfA5iK/QZXSVpV/mIh/+UXrt93Dn/pVaGLnlCtyl9jev8CM/J0y/exh8GSHZv4
nzEjD5UCMS7F/GWJB9VnwuItpLPT7BXPjKAHZOeR/vojfx5SvMFUMBUdso5sJVF9z/xYm6ry9MEd
vjjurPhk35dG4WlqxvqffpQwgGuRYUJhgyz3Djw10SCh+LTqL6kdq/2pdm3w6IuFzZq969ef9cZP
+Ac4rL6XD3HGckCHsZn+2/Cl1w1AziK3vixWiYnzxShLZLihM9iS11AyG+Es3FzcmV/GynaIkMC8
tCVCqxlM+m5QCMW18ml51d7zfWf+wcaqGKuqEoksU84E4bYzf/r15f/tqTCpUmMD5mS04/BIf14I
C45ZAwiq84IeZOE6OKBUW8jhSgv164/625qzoKr4kNPQ5UIzfc/AoYxKzYoC6sWXnkX4Rbx62fxo
bEK9IqSbY475my/3ntRl8GAE0QNIReH8YHD085fr2h5pPIyil8aWao8aFl622zFlZ79PTF+dWbFP
vU8xsfJnpp5C725UqKPzm+H0+9sMj9NhSKd4nrxu8JN/vpK5GhaEc4n1GUyC1nGVkBi+ekwM2QH/
s7tsMvvm28IQ4NMAx97NgXIKQ88iyPczeaAivxqaQrXmaUandsT8QVWNv/7Ad8wRYToQ85g8QmLw
gTHeryASbTY2E4zAO7SkrKAO8QnbHJviynONOzgBBlOxZJUkK+YOPJDo1xfwJmv95zeQUgt9DYNe
Zry4VVrmzzeXLlEWRiOqz61k9F5FsOu2PAL1kH52+F62TJ1UpbFr22r//gGKa86gIK+SsTvnAo7s
6uaUhNDzL8hIK29xbfsW3cJWeBVHQp/PtdfvPGvQPBQ8Rj6wW4vZUYcl+pYa+YGM0QuQVsXuRC0y
iBHwyJi7BdOFKQeiw6Mmh0B0SiG7ehtzfE3VVv3Uq7JL60xBF9OnrTrO3SalthG9pY74BgY3lyW+
A/Q9pT27Zp6jzwHD8Ya3is9EqUawT1aqfAO9T2buP4LgDmTSnJZJgSxVDiz769v//rVm38NAxVVO
YExB/7a0RzoLgp239bmWLbq0Y9IQgl7v/A2BuLL5eYOsf/2R6m356YGz1fpvrDEk4YgL3q1xqHvI
aXpvfvYT/M6saEx9N7+C4WTm2rXe61xBYBfIPRoMEWNVFGpo4vmPv76Mv49+GdJ9DwEz8FX42ylq
meAOmGHn39AA6IIkPD/7Aqa60qMzLeMbiNetH+OTW2lfVpzy8LB3J/y/fnMZyvrqH7fjbVboKQoy
rANldvB+Vshcoi/7TRTf4tJdRywTmYW52yiLyxRXlL2+Tf5D25E2trqStHZST56lhx8gI7rNePjN
xfyLWalnq0qOqS1cy/eM3a0c56kmBeVbInT3Q+sa/T1xBtpOUEZdQEkYr0e84M8N8vlTsVjG1VAJ
urk3jVkqpAchuZqnSyRO1p8w51v0tQRUffjNVf68gtQtc+G74omCfZmhbCJ+3jKmMl5Lv7XHb9SY
bfKR19XpQ85tbCh7fbo2EX7TwfWbS85W59R/yk0XhIfFJsY85Jz2j45fJPi5z/lHs7NH+hEG8Psu
6wpud5KJ0G4BV74/6P/qLH6js1C98a+dURA1yv8JX7q6SN9FhXz/0b/8UZw/bFYl03S2K9N01cbx
wx/FI/QDLj9e2gYOc6xgVsQPyYXl/oFVJk4XDiUzVYTLT/2QXFjWH/xVQ+18/vcE8v9EcoEv4E9v
MgNcYHZiktjR1CAXQvfPy1JAcCwhKmfHZVAyHbhfUuy2PkH9bE4dzq7D1Og1vC0h3VNsMhM5Ibz1
GT6wz1ShObvKA39byjxCgpG0mO7WnD6YHFelHuiIs1/L1MEXJJb2qakH4xozJPs02CPSodXM2uei
ca0TM0dm+XNGY45UknCvcvPRn8qY5CSl8W/0je6VSQCNEa5p3iVIqP3y3Q+CkNUKVDlxXUL1TK85
mBC8uwgBr/oRK0bTmuOGe2u2yKpHDhTMIhod9hoDguU+WRzE1pSi911mWqc4L+EwWc0iupvErIi/
q52u9s6uL/rXHkbxQ1EpGwdDAiAZlUoqbWyiMVZ2ljGE08bXaHxlUGCaSXcEWzcemF8haTWJPq2h
sBytSVoftxklbWXV3bG3dLBMt+wN8BnqAaIzkvgxY+Cf0gqmDTkCSKWJTiCp4jXrUu5AZdfmQ4pP
/DP2ZpCiFqvjr71pzkoU/S9roqShY8IFOMbM1YKhLLe6leAuH0v8JEbLlQCT/sK3tnM+08ut5hkP
Ab67/6bLHWfdunbttLyoYNJeWzlKVm+KjaBjUn6Vxel0YnqRnyolj2ZgoO4nYgalOF5KvCVY1/yX
7w+0AIrtdkkao2Id1ROmcmHaThxn/8lda1JV5ibG3mHJ8T7c6X2Rp3c4ifAV6jXjtzT0iik5sIT+
hk4xcl/mTEPpygBH6UhX4iQIjxBo90lLYs7dKDOwpw4I19ojItJq+BfbnxKqILo0BrqPALn3w9Y7
+7WSrh0WMeYXm9lnd4JAKDtgHgQ4aJTmQ4UQ9PlNc187JQs9X8hg3yO15DexNfNPBHdcm1SLaNDJ
55LYWeH6OEysBkADnqxvDcKK3qT49KmjfVWADreAjz2LTzOZLsZk5eHXOzfDK4zTOYkYfBnXEpho
3gl/4QHXGP2YODIjxkBE06BjrjIG+2HuF9iiYGnCejN4LS/rxgdaE1gCn7SMSAZCEyyuO91GNMFl
jjWHpSdwljA9YMXExti/LqhVE2AtjWc3qXWCYwiOJOoRUXbizeKMeJEYPb9saHWQXCiJkcBf47BO
kx81yoyga7L48W0Jv2mV17zHWEy97CrM4Dl2sS+YrZFbMsNJu10SXoVyw+HFlnh2MxO1/cfvevaB
KaAVNoWnjEiUgct3ZeXbK8EYlXo6VbrmN61pq7NxpAb0hk0g924dZk07d3SNB3uu40ctw8IlaDAj
qANO3DIsOsHLSSw8MRHYOx6AH+YJA8WSr8MklZkseM2b0Tjvg04NA4WHl7wHmU2iNxuUN4n9qm/s
IAwvrZOQtX8JV9u/3FqXRzikK7+hboxMoVMe7i6j6KV1m7VTInZaR4ZONCSbv9OLRhxdp9P33yX/
7aJhcCCJqFuoz9PAIkl93m/9OtKn81JgTdsR3QK1gx2rNOtZ3q/9Qm5TptCgtUV/v/IuM7m2T16V
a35UgsxitQJEfcpzBLbZwJYBOcN4GBhtcgdLe7lvWOhpYMq8fc71uD36+C8eYvDgB6E8rNy8mOM9
bNtu+9D7AC3oltkirY0vvOQ5K0rzTR5UYWrGQ6xvW4OeBuwusqqykGcIOekhg2hzGG2AqHCaeUoo
TeyXPjXZmo14ZU3FCGsnqtSNx9r1hfOizz5v+FIZaGmJ133IAFHhvXUlk2TcyVkvRo8FU12xSqED
80aUbmtcp7VvPJRAV0z3SzLvo8lXmlxhAEaTuaS0xya+cq9JTsJLKh1WN4qLB9igWDCkjpFdkFML
Hm8oJ/63NU8Twg/pA985NFu1/kdqvOsxnfxHWm/cOxA18BHTbLTD3cSEd9lDxmZ/63qgvUJaaj36
a++FTev5j5q18SC/b2lZbyCcbsTMUnJiLEpOmde3xMxgo9pFjaEZcLN5u4oix7ZwnLm9KBz2b29c
OXn2o+rvyYFunU7u33bWupa4IszSax+N1KqqxzlJ1vzJwd4/DQtb7VLGNKcHWw7OCzgcTkLMoO4M
OaqWDcayXPxT19DyUf5SxQYMPNmBfQwIrufNYSPDO5w32Ku9xgigClQGfgmrhH2BSq2cIdaMlBBB
UuOMCv9u8y9KqLoyoMHE/YNe2C/utgxbeD0thBcWg5Y8cpQyphoQzpztSuetyZXvUM072e0kWwwe
M7OJbb/Vdu5rXZWPdWJ0Z9qJUZ+ZwM+KBGF1D2A/p9pXB1HvVsUDzvfNBWeMd4u1ux7z7k7Wvmst
7DIMY7h2dKu+6MlJCicyYj6mosUJZ63iz+1gRppZtyT7+ZBQBxHqIuMdgGlolNp8HIb1BAmluRCZ
jw3krS7tOvT94QlGw75BXrHXQOxvGXEEWSlQepFM8bTisqFxTiBoik+kXJXsquSBQcJxyYjXiR5r
cG7bma65VTTb2IwEbmtnBC+b5dEw2gT+l914oWbn1j6vzMkPRLrt4WDMZycDBg7xg1/Jn6gwyqHf
Qt12hPyUMkTuR3ipppD+xWDZ2423qPFzhpxApAvJDovWDAETj4+2MdVXmu5WN+mWe2dhxqxeA2cB
V3pkbXlZA+ejWbCxysV40S0TzvZYC4BOaM7yUkDZ+7iK8qOdiba4LNrevmtzSdz00M8eOe6dj2WC
Nf3Zr50PY3Bghjf76MZZZFHriJR+Z+32q5aRzDC1EwFFQ4nDWkNGE+AJJmhWn115nczWK+6X+5oN
XrXfRhIw1iLVoySdP/p+BjslFd1BxPNnHKhCJ83ElwSm8L10YOkYBepgKxdZYCIfuut1bqtLwEbk
LOXyNRvNBy0TeGXPfX/lpXK7K2ENhrUYy329avYh9ifsgH2C65O2f2ghQGUBKgfBBKZs66sB3eIu
z0vqk1k2UULdcIaUZpxNqEhHx697GCijfVlbm45T/1JFTNYczB/wmV3a1os0fyOXkx0LpnmZ3xJN
gpWxd9bQu95wCKyUfFO1T/AnOxUQWu6S2gqtijR4U+u7g6dOCGttpt2S+COp7TywHsbrcx8v7Q7r
TZ8kL+duTEuTEXWl3+dd5l3WazF8RIGnXa5lQ7CR5gl+bqZ2/TJMsKB3MUmUZ2yP2kOWDvWnjPJd
GcqUE3aeyFgezA6rCAFt5ZoxuR5y8opd7tn7UTjK0yIvCcwS4oV88k+LphxTDFHgL9N1/V4TLJtg
FTP5VdswHvQ4l6GDF1vI5p/sNvgPhziRw2mqnNdGJnZkDoayH9IZT6O5O62ATC9xpzftLq775RMV
cUR13VEJpnq1W3M9jwYMvB8Uc+aanb+DeQg7N9BSUxx1poOHUuJp3Js4uTrMludLwl9guzD/yvyR
jQRLA6ZKjn4/zXlhRFAyupVavCXS8z6NDVjtDHVUBt/WT8krm3+ylxl+VZjWNeTQTRV6ARnjBl4T
vXIYXKmxMXWpe4TmMD9quJ16HHsQtIJ0NOAqNwMdiGwj4Xb1VdrzXqTkzT02hNKeNhdHLR+btP22
DVs0SuXjlAkCkghj+MjYjbhz7JtqWzunyKknk420TP2vjGOSy6Qtr+U09E9M8sYLUsKu3LzCi4Zq
4EM5mvonf+7dLmAOFJMJ02Lk8tS7zaifytz1h7PWGps5Htm1/L3lW2M740GnUTklNG7Eow7+TDWL
rXmA/XPtPcdtwaYeZxksBbZvpMVx4DCBwgE3y+rNCc3C1vSAaaM+JzBd9NF6JrmNU9ccs9UNvRTy
056MC6e8aHXG0HuG97jg6E6JydzUmdgpOSM1qOwk1RajRAoRV+ld8N9pivWsKwvK1ZyNB3xzgFdh
M9xK/Jl/mFD8W6X4z4jOW+uM9t1D6YPTJm30O0QHS3G8TYY0O8a1X3Q7KCnW8rTZ29h/slc8G/d2
CVtqV2O0lrsBWpH08BtMScHM/4Dh3q4AZF318ELBcea7UcossQTYzCE5Ogs+jFiuKQL86BuxeW1o
vUwoNuPmkFqpTC6GJt6qqHH7GP7sYDzARTCumeFTVf76qv7FbWEMBtJF2Y5z/vupW2WNcS1J1DtW
GqVfu3D64whXU5Mqc+JwgJde7sZyozjSpqR5/vWnvxuOvd0TPh5k0nMpwf+GkFaryMdqImnYWQta
ocxAW86J03ols/5Sro6mCNKe9ZCLWDsZynGrIjg+u5gweTJvbHedcmh7+ZDII8oPSM8txLc/32wT
Z7Qov4V0//4QmSIYyG7xVMHR7/39mny4dhZcvGMVT8RfMvFHi4yZJ7TCDg/HNqyakjRGRrMv5ESv
9+0AVtFKevm0XqDNEa38m1uoMJ+flxXmrrgOKO9cC2m2uuJ/UuZqEH22kbrh2GUaZeOb2+MAJPWI
HwF1oPdm6gVBoX/FGNQ6NRP9RTVjR3kwOo7ksO8b1YNxZ399Yda/ujCVk+u6Hr4+zvtJk4CFS7BC
K48QY6hQcYiuixEQfO7EQlVk9dUHIlI9+7SinwVPsOo+P0+2Od2P9uT3wZuVpA5l0w3IdKAuNpjD
HDQok1Fig6vv0wRPS7weVA2vsB4cHXmztTIGLclxFhuvVoDB1+9NKR7ny/24KRSgWpvlXsbKcnLK
tuVW1XEviAZYW1vv5XngiIYO6Ne3452CWi111LwohOAoAyFiw/Lzc5KG1qYQ3LSDJR32QLPesHr0
mKSzZhauno3fv8T1ddI+VKbyA1xKyWWt6bh9WHyXu5VYBt2JszHnyQqb/8nN4p8L444keoOHLFO5
+cxdBkozztghHusEBCyExT8lUQK99rityoIXRRXgDenCEyuEhuD17cv+F4n+PRKttvV/b/lz/YZE
717yenj52afbVT/4A4f2QZQBn9U7w9AS0wMG1z9waEO3iaxmRK6bzKv4F2DzDxzafousRpduM1dB
3yxYYX/5dDt/+OwNGAYg0mKgj5nP//3fPx2d/bs//081lrd1im73//wvhlg/7TkqN4YRjstBivsK
y/n9RBWhUYN+SJiXm+7YyXZI4cAPhJGYelCu/RWMHaCmkplNMHlO1gaA5Nsz6JlLVEdqHPup0S5J
nB+jtdXKfQIpiGCGrb+qk+ooO2s8Q+UTO0Z07kU9VtqHtiLVGdCYNIjUUxHLpfthoufAvA5lCEAy
IRRG09ZBqYz9XLyGaOE2+PtAslXgT7EF5YegLK6blE0nOUL0uXKZRp7R+qPJbOO7eWtvlr7eqT02
IC/bOLY9I11oCnkoCvds2MQTjDAbsRN8HQFq0W80zISmLgs7q1qv4i5Jonkg9X7Svyo/HeJlei2i
tDL2oFDbAc8j9p7EPGiVUz35DPwiZDUpw2M7KpbupstXO2K3Hl46cwALFSVQhNOQalDil2iUZNRy
p2x6As8/rv2Y3gu8JXelYWyAqKYfwnxTubbNdCQG+aZbfZ0wlnzDug6FFDUY+6jeQJfVHQt8l1Tf
meQv+IVFf6Ybu5IGtR916b2vl3M0xOLgl+OxsRkWx4XJbJL8l5BAZX1nxjr7cEaogFwfnWFaw4mk
4whZMaRa4mt3xTomIZ4dLv6E45cSvrS1LETPVEZ60WB3FFpEW9eb2Gtp0eydra3gHNNOpRy+Qeu4
Rz/2zwNJIaGXm6TJbLH2uFoADLSUDjQ60netcVn2pp34RJCU68mkinkQGYHcveFNOyHmdt8vhrM3
e42+YUFTDyMdC1MPq8PRJecaLCnyjexzszT2Rat5J0CFMoQ+0e7GHna9RVMjrZGxLXqnXVFoUZ61
Dxg7PWIlcpmZswiSybX3WkVbixG4PIimfMEL4XPWDvYBym0H8j1XEfkT2rmFPmKD2sJ8850dawKe
5hK4M0vC65I7v87I7VC8PJqfIsyRJk8e+kK7h1lvDM4J22vj82pvBuET/cWi5V+21V6iBSPVKEuz
9ehUgKbbVpGkAlM+JJGx3YmksY8SIQNpkesSgl62UGC7T9BjSSUSS7zDXXNCqLi2B+bSdlQj6d67
WQlN3so+dqabXKGRKPeW9yXxe/28JKINncbVHhDvlD1NpLR3okjT+3LKvbDqXR3YQa6HhlTvByIl
YYIKP7/H4MDe9f121UO/2xMKPuOlK939RuOzQ34logq/H5wtNf0W58Et0sn6izjtZIjIxNzJwSL1
RGTuyaCNDYlJmY5MbE6DM5kXtCbjTgOU/ziSTLEfvdjamcAboZv4886Zy5Z4+5pCx8n0j2uMa9Og
GRBLp3bbD7IRoT8S/E6mcfUh16z1Fq8h/WwAhzgBtY1kfqHlMnIbb96BdbjhWOATYOHou+dSx0tB
uhN/Ubus8KM91DDmAX++pJNLim5FNzi1IglGjvWd2LifDZOMI15gZIVa+p9LLD1CnGvnrHJGg8wd
PuheeqImds/eJsCEO+cegVIL8cqqI+kvWJrNhbuzMbUmtcj/SnD2fcpIi+nAbTEiNdCz1IAlrX0r
7W3dFx1x34O4TGf+fi+qw4yqE3yiqvYIuruw7Ppmtyp3SCksLzDs9KWtSZdOPFBk8nSOaNPQxeZC
ZbyM6MN0b43MtDZ3XdWypBK3u1pNsR9L88WHMBp4aWYh/eydDzE8u7AUfoQsOcA0Jzssdvttgg2H
ImWNr50uI3WmICWe5PZ8nxXmFOUrg451yJsdESbeUVrElhfmZ9ftLzP436feWR69uRfUj+4QFqvl
nkY9rR58f3oqMNDYNY345sqZuGXUECEKgAfEIhcC2ud145nnFC8C4iPrgrkOxDm9uy1wf8NuQ3ph
3LZ/wtTWCbqyaYK3sT7YjO53MUGSUTsPxSWTqO5gLxjaOBYx4AVxYL0lP/sr9smrvR7rojIuNpfE
FMwI2v3gFWA8Hp9YbdsDYHF6i7jgMjM4hBYtXoJ8RkiRG0mx70bHCfTS+aCmYTt3aNOLte1PSUc0
5DRZGlano4mVLceLhIj7XOTLpzkex6NYxWs9mozXkkLuR5TxB4xgtD1jI8CVcvJvEFTf6rjPBa1t
qwufrxq0neHgmFgkxfeoZOuIzIn90qYY4JPPdTKk9oQYLwtabXm1SJFnLxzHk4cWh70mhZccx+6R
/Tc9SxBwlBDscrPHXG/sSAolhd06pJvlwGKerT3J41a42I1xSET2NGP1QAKW94DPx0WPp34A3vqn
pTUCy5AiVlDTFmD7Z+yRd3qRYZf62WsYp6EWqLD8rmFRALnsZhwVrOoLPszV8NFOkf+SNO1prV8d
F2Z6NlLCgbDd+RHn01KoQGu3z/BXYPWV3k3sdP7MEE8y6eAlw9LZ6a1jC7N+MkLRuGb80RrpH908
WNeuJxAThiW7N9paMstRaldm7Nxbdgn884ykptqqMzSqXvhhViu706DKCoxxi6Bquq3rvhsR/be8
/l15DXgDE/nfl9c3Mq1/Kqu//8CPstrT/3DAX3SqY0iWvqMsLf9B7/AMqLqw1OBJgUP8U1lt4MIJ
K4QCGq4o2ZD0uX/RO7w/VFA1HZ1lApeqFJl3ZfSvyup3tnAOZbYPLZmoTbgkigH7DiCKZy2ZZOU4
JxSyTYz2fcvvJaFaZ4wJ8b1cnf7JJ6lvTwW17Y15ic/oc5tnDublo1PBu0Bc3D/peN0/JXjo/oZG
+R4p4upMfM0UURXCjfseZ/BHD0nn7NunDDHJiyNtMqZ1WV1WzgLs0KbFevAbnWoCu0j7NygV8NhP
HQescOywIJGqrohkzjf6zT+jHLFkG3FRrJziJP6Erpbx3gyt7yr3u9rduegzLlFxV4hWVldcLLaf
fjSgX3xetmp7FWPPpKLZVgwSi6SP0KMUhwHxeR7hv+3eQSsjwHkBCT/FczlcGo3V7KmV7WDrRhXT
U7JP21Nf3khzxVlGGGwTugf4GqBLELtx3Ajn9bADb3EicKmpM9d8JgWNBDYm2gGoAnk0uN2jWCvG
e4mOjEGFXTGzHiwv3ye4zssQg2JmZ6mtP2lkpxF1Ih7GZesKhjIod5F0NNU1ysgEs20F6HaIOY7o
qOIwJyY6yADm12AT89QGpMLJsJGVhLK2rJ+qTMUSaORvXjpzRtHXrcMT/H6VH64XgPq6IVEf8wCA
u6183c8S9d/imxiI2SYRb7prtvdqinJHOkFq7LKk1Z+LWneBS4Xe7TymkdE84siyn8gwIqeYV4lc
IS9ZyAhrXUydGWQ+GGONTmQQ83jyPfhxO7hJw/2SjpR5hjX3Md4Jhr5nKhx7QRUPsFwCx2W8GtFj
WhdkOuoUJklqzjiUgvoz6bZ5rJlmH6kDTS0obJDx2XE+iWz1Ium41W1edcsegpQJZO6AC9ndwKmd
6As6rCzr9t0wO9CBTO2wmR7JE4jF9rmeEgM/TTveVP8Es7O830hAQdRcj9l5y7xs5zmDeCEkpDlu
pb5FftEMxzXtaipKEF4UN5kJOM6Rv1DI070evCEzUP95y9nHa+DRyhRIP0sOoUI48ps969MNtkWL
E6SVKL8BJBHZAXvXoh3CJVZFMbZpsE4otgP0n1BWefc+yEQjpGMkDNIhrBt65/zB6Mp0aYIWre6E
6DtukcguMXGhHnnnr1UG7kV8epcdTL2eX2EblAbMY1nilNKgBNav+tbv0hcyLovm6FdATDd938Xn
bdysU6Fb2fRJxegAVSGQekGiM4xh7I9Lx1vRasPXKh6zYtehUJShO3BqR6gIKy2qY2+9mlYEeGGv
i8GIxgnE+QMqjHVF+NlilK/FlRq5V12Z7DrcXprP8GuIFicK0qGLxxSJMemc60fUnJKjYKguOzmn
za6lNn7BbsU6KUiTpb7o9QlaS35vII1gM2T8HSCbr26ybRTX5li3PqHoPp/Wqe+2ytj5gKjJmBlx
9rGCHu3+aUjdjEDydOLqaXy2Y1sv2zGt54ZJnUMIwURufeA7E5M8OfMiRz1zXvzP9GX8omdUkldZ
2jn6tR9DpwkbxLcvcCZo/xjbo+RXWzkoAPcJEZ8ZQZRnH80RiZOiZG6PRW9paR3mM2T1/rDEZlxs
O04CY31xxpFZ2tmbUp1/5ditAGIUK+ZMdEnGNk+fqmQp0j7QCMx8GdehZOl0W3+BK4973fYGV8wI
qNb288hIJCDPvDm0nlncQLEihgbfRZPsISNbmEImwOx1zYuVUqbfdE7RliH0vdrZeRAcTqT9DSZE
LUQRlyVZThlbIgrrwCwbyIcGzfi13ZIGD47vxOOu6jvxmXHbvJJ53+V+WOCwYRBj6656wOjUw5ah
FfNzbWj1tXRXv9xhklFjvKLbp4T5Z5RjtPulN4aP1jK7p4lhsnOA2D7fjW5hFTstt+Pp4MGsIILT
S0tm7TXIj+1k8d4Y9fxKWlPM+FRbq0tJPf9gwmJwKQVH56tDTBGYsGXIfT3nUWbWZJwXZCJc2oQh
XcRykpcIbLs+oLYsTqiQGwfCfmdcWIjfT8jqN8LpcTd7yDln8MewfMRgfosPv9GWAhULAlMC3WvT
zOhyRIVf1myt7H6Tm3XkBG9J6CSOvV9iNvy+tPqn/+Ky1ZAO6+8LR5+K4heFY168QKX8GZNVQX3/
wGTtP2Dysl8gYoBIjxXu/y8eAVb/IBwRlyWh/CXfCre/uMFC/T9MZihcTNi8fxWOFkHrjsOByjxS
/dx/VDhCV/q5OsLS0sLyivKRK4Cj+j7NsAN8qRbXaM/2oC07ROIAG9Owt5jB3jnUAfXJ8RMNO5Ye
m54o79xRwy3dyV7pgk2GRAsbAISWsvTT+KCNGiydEaXfhUdQU3Y7uFX3mWgN8exsbnWWNKwXw5yZ
O19FuMAyTMszybuYSOAHAsCVVZcZFkGQgWVTs+ePzXYoV/q/eZsw1MGFYF9CL0M5TTiMd/R0yfBs
aFf30zQv8IBW0xEQKlIJylYPdmS5U1WF+Lx4nEuDJj+NcKAxp+vqPNk3PcjhJZN/iR8tMg7dDnnL
U7lAlmE2PV8X2AN4Yk8m69bgxdLzdeXCLhTy+mV2fMTcxuqIXalbTIjOlYMTLn2iiaWbs8tHaErX
nrmRdgQIyv1sA9xDRmbosePrYMATgnAMjGJD/zrPRT9vUS5Th5qKob0DnaCiY83DckTTiXXECAkE
I1HMcGhPQRnI9PK21iZuO2vsLcxdHB6asEsaUyInwOOg3rJX2Cpr7+QodpPV2SHQTu0AD7opOZj5
EnfXmPZpJ30mSlrPPMx9fM0K5skmDqWXeJahnzwkTmMCblFAB1avI0YiR+sO6w5n7/rN+oLvEiHb
cHXDNV/lLq0hR03Ell12Wmod6t4uT/BDx0NeTe0QYAdAfCSqXhCBJRSIW/dlWWFq4MrkxkGYjVq0
WHauneQ7e6BeydykPvabH9915Vw+4bY/NEEeF16wEU5yU2TuRywxkjsLts7tLCdxB5I8PcvSW3YJ
8/Fz18jljvVQQ6mrU07GJb4tzHp9wqheQz47jpQ6EKF2s5GKa9/P40fZLNZxka52ozHTBvrCr3o/
ic66jPFwOmgwlTewSTD3R+h+JN/EhfsRNUr1AdpnbgQMERN4SVlrocovmViGNSyBUwUm6gb+0JfR
CNh2minQD6g7k0fC6qwLfxMQF4zGmR+YBzKF8BqSCMG2u+JPA+ccMu3EBs0L2l0VIfLfsLo1nVv6
OXHqZuchI9W6z0bbCmxrEZcG3OWEc5IsJGxax+kGkrh5YSxLfbRtCuAhW3nWI87ld1Ts1SMy+uqA
2rn5MhPFZ7TdFJJE55150mW0NviEr33jXW3Q3+9iZEDnCjDrITGs7dMI3bHc+/Nifs3qTr/Qtoqj
vG0tcZ6Lxd/bWfNt8tv4aDh6G0lMiHiCIvuALfj4Ceuo4mmlwHqy5iF1QiSG+VOrVdhAcBoTmDZ0
B4bpZuSLedjjhXcx1xkILD67B5hB603lV855XnofZ7IVyjQ5zb52Y2QgLZuz0UHRFqa32CotJHs3
1Jo1qd+sYia40vFIVksHrd/ZWrtG9fz/2DuT5biRdEu/SlvvIXMAjmnRmwAQI4NkMDhqAxNJEfM8
4+nvB97M6szbVm1V+9pmihIZBNz/4Zzv9JULZCNaPxd8QwQ5u6Ei2KS047EUTuHRSGvP0lL0u05p
nuKluSYQPT4no0wpZBxIWht0mBbSF1CKj1aTyFNOHuENxj2AvkkbeFYcHgg1sM7z2BBFVPbtFQdg
5iERLj/MXgC8Hpfynhnh8l6zasftqGTTBgZVdQqZYz6FkTRcs840yQ6mxnC4OOGZPWD/1hmKB2Un
dLE2CBdBGUuAZGqOfVyFvxg2xr+zkVK5HeobrQ9GH7P05EVDr79qVPZ7GGoIlaZxnG+0ifxTAFL0
bx2Ddd44GQGjRLy8baiukCQJu7ykSdsiCOpUNumrmnNoYwTnaOyR+Ub5mEx7LSKtshzXfXMajvoV
Hpv9no45W3ecsuhsoaU5Pnn2M8yaAKEaIrBfPTaMk2PCFqbOWc0i/Sq3D1XMgMzCI1LDR4kucdX0
zohfbi2UcPMm7HWUqTraLQRxpM7nVLiQ4DCQQH4vb9uYmbszGqXbiemj5s57UBlnH0C7tC5/Kfqk
hCxqBHXQSGo53SgdLSw7P/tDlo3xVSryM65q7Ua1oA+4M3TKDbFrPiAeIgHxY51H9ilnR0/Tm0iU
lILJ8hEJUkRgUJQ4NqanUjTXqUYWaKtNBOeLDgK3cLSNGS3tRLw4l1ptSl8xtUhneTO2+1CJbjPA
/FtGyQFD80Z9AfPPfggt1Zb3/SNhZ/NQa6RSRRSKj5AfOEGipjqOCTuQhiCk7GzAKnaNthjOZSHC
vTJOM0oPjKk7TNvlhSc3JzzLGe9jFA+f9cRKZKNVanaXZtJ+Ds1AHvkOAS3CZnJLg60iI30jv88D
xdhCTioPQIo0VzBJ8uZWxDdKE1obsyjKXQdv0JP91L1pTUOom12C2bPSn12rvid1lboL1+PNQCwj
PKUWKoq0awbebZl6CBg0d9an9kvVh9Tv1bm/JjhF/W/ZdBky+SD+0fb0RgmuTF7bW4Y/3Q4sYs13
ETd3A3x51U8Wh+BMqbEOVZpIOYyoWmOJALEY3xshs581VDuInnb6mcP68+eFcE2OvZ+Rnf1u0rg9
6PQlqIPT1EOBbXF1k0NCGo25H+JOHARiCg9LEzRwTO43S6UkH05iE8WQRcquw+67kSDTL0mX6UhE
k3hbdUl96ClI/B4cwl6XZbu1JiovUPDGLtWi4QSlBrdLNrE67FTsjQLhpDuBX/J1qy0+OmOMXb73
x7gPVbefI3M/DjqZdAbcMUJGC9LDUPE62hZE90ctqkvfk8cH2jKhW1x2HNHKZtaVVzXGkwixMt7G
6UKFAcPQT0V5a1XNxRIkA7b1bmHPy3IhHdeZwYOtdOkRaV+4LYCZbWokAxszLjBJRNGxXbJwG8js
rOeK8uC007jLzN7Zw55D56nnFyUt7tFFRtsuF/FmKTFzmdl8cYZe9dI4zXZEYoJ4X6rCk2HJviHq
ybQfdPLuFEu/UzqEyZzt1mMntXi/JAGabEP9XQOb9Nmz5JsYyeoGN5HBRZZG3Ad6fxlRSHzEObRz
S+HxK0GfmNNQXExlsLmMF+h4Rs9Ezqn6w5QTAJ0gFYAkvdjHvJsvWWz8BHH49J9e6l/rpYz/fw79
XfOb+uXvY/jvL/kz10o1fyCAghsGCV1HRcKk+U91iyZRvuhElqGXoqP/S7CVNH+gqicthYG7JXTK
on90U5IJPSMOiwUlEkbUL86/M4ZndP/3bgrJCnkLNHqIIpl5si3g//9FUZe2/ZKOvRPfJylDGsdF
EcLatQlT884JKikv0qybdldmomBRHmAgRkoxxKabBgMs1FukBZzhVkokeNvFaac/cBJRALwYbIFT
gJPYY7DJFeme2YcY71cK5WcuqpHxJodDbLuNGtmc4L1aonwv2VLZw650ZOjD50uOOTCqL51sUShv
SCXflTU1bjLt8Gilst6UZYh4DOLcg8GQdxdCfPR0JxN3mICYCbLV6nsanIYTZsmqxmBMIZUnUHnv
9mSSG4gkmbfOsW7NaIgP8bIk+IdkfLB4yX6O66iK0ThiEpJpoofGstPIa8tpvh968LtepY05cNiK
n5iJ+NIxFauzynNEFJ1qesRwiEMXpIj5Ho9D99SyJ09uDQ1LFW5R6y7mRMcsEk/s3TMTVX8HTR7u
rjM5w6YVeLaultGR5ctvYn4NZo4DhZqtJ0oyCK/IlgLwNOhgCHnl2z/EZhCdlnFCcs7g2tiZchKH
sNAHHyJAW7gCVbi6tdB7M2CP9eplbqguw7Am/tO2hvyotAWGWmXF1rItXew7Ox0t4OOZ5JFIlphB
jjXhkwcrzZjUMzNrfmMQX5v3/CSacDUGrJPnZNHkxaLXGRFSEhFuFn1ZDYKLKIzTPTlHMBJD3fSM
Ou49puTWpV6Y9JP1nIbQkTvqNBOxEtxYiAl5rV4Uwxn9YsjNYwAaUQHlaJifY+Ugo2QEccuUYEHW
NEObZC06M3Le1oVS3chQ4MsQRS+s6qilcrQrjl88u2xakcezEGYBVd3LtGZksBSxKjcCom+45ucg
dsBa05IHG6ToeOA0MoeA5qlKXXo5a1T90rchv6tFHawroawxfsiVXfmcNYNVs3VvhQfkw2ToKlZb
K5Igq/VMLWxL7qOgcW7MKow+89qaKwSO0L+4xedcuRkMlJ5YzyZKQMWOb4aii05mUIy/tDwiViJt
R5RkpMDOhwmMiIGgRSsadDCmiPYzuoISj43M1A1olU6FtgT0aS+a3NoWYRzfx9NMkQ0ZMGJ6Cu+G
NzuwsZeQOh93HpBGko6rAN3szbLEfe1pioSLGfHb9KohXzdBMArJ3aFnCe/NAlOZC287t87TkjN+
aA2xa7DiIBwjuosnTiqDm1gU55lixbcKYgSSVIIgo8shUwhpemaPr1rcUnsh9wiPUrTESXfJcmEF
8wGuq+CdUmBUu2jrZuO2AxfK3qGOcvJL+rl8nYJSyI2NE+VxoTpDxhBUTbHjP2IadZSi6/acRPNV
1s5UHjQDuYHLuF8zd5mItPHwbUiF3dx8jYp8MnqSaPXYaKEKphpUiDGN1PLQBPPk2ZXC7LNtxXkJ
Eu0i0RXTqUonyYFcc5oZPSml6VyDWZl0+5go9px69qhM0w0gf3ZiiICBnJDJvLPtoPUzNQwoxfld
lVsYTYmnLVK/KNUshi0JGZlnOol2Ks3C8XU7QaSuEFwTeRL0/2O1yBgjc6bxewZZnrw3tZX8SkSn
PBHuNbxR2w4NCzgpedfkNHjEpgJ3UelOD0j3MBbjJWl9kz6iOfEHJJYRZTXYsRuuZnxeNiL4o8RF
peVwIS2jQus0Z2yg0JNFLqwmEdKnNgTEFKwE9krdoNgJVs4aERhGjpcYmCo0UbsIskd1DvVnjM4v
qNxN+Dvfbla4odretEfrYhqs2cIOn1KnRfXBctiz4frF8gbCLwjdckLNXAStvM0g1xKaDZRePZOs
Up6xnJjJzq5L/bXuplfcu5jQOjNGYg2gPEM1PIiOTOWB+JZzXuUrSA0IBwm0CX0191d4USeClVEj
yWxe5n2uWx2EQ5fuLgyOGMZG+1baqbr9Tz31r9RTOs4HKqB/Ppt++d12/+s5bsK4iP82oP7jK/+E
V1g/gEqaq05BZUj9vSL/U92g/TAZvNmIz7+1DWvt9KdoWPwwdbHGN1gOhRcS9X+UVbr1g6gQE5vD
qileS69/p6yCMfX3sooVvolEQq7+CVQY/w95KpzBXxdJGB3aHGNiaReMBgutak869mYvk7C1sUkt
+YNuKTiegbeKeIq9TKjjPo0I52bI0FtsbJ3myo0G81fPnOcYi+IOw1C40XEGYGSfjHrbm3mXgtCL
jEMb4Dff9kkfYPdT5Mj0zjbYEcqUyJnB4TzCiT7tIXUfC7xe7NXnkEDR3A6f1KJFETsQdeICa8J4
NT7DcguQ0Qbt/EQAFvrMEZpPPCigx1niXcKxVI+AUAF0T0W7imghjbqLEtQPBr7vG74Eu1kjrGFX
lcolDqqk9aIpGfeA4nl1R5JVplYXL2iGhlOii/mRMkffokGK7tk2mvXGWdafHAli62u5ie1MTbIt
1ezAHT3O+TWMDESv+sQV2vK/LVGrJ0eNn8q0NFBIdcPZljMWz6xzFTDeMA1Lgi8oQbprWiXWfVCq
+iWQuiDLwmykilCh5yeGwwdCuae6oizC31cN6sZkReDxPaee3nbSlaVD56ZYFoHR+kufptVeZYZv
SZLDoX3dISmE1omAQmaeBWqMndwoNwWLMnnDJG7ADwxBFsX10m2gzu0dXNNPsp2TZFNxevnKAGtZ
JjPAzqYtDH4fRn/D/bbvEvEWJ4zre34WPw265wDQ6pHd8RPzbAmCVxQ/CdeajypyTxTqduQZ6eyH
amd4WRKGD61kMO8NFrpA3Jn1bVagsuNTBoG9qUBd34V9a96nuhJ4SmQNb0ETaBdU64kP6Xe6mZfq
d6dxuzO9BIYc1HG4wmHb40Tya5OYuD9tdbrJzJSRgGoGHpr24KLq3Su1TwEK0EoPkdkE4Qn9eDZc
JtBz9S8upfanGOv+K04G9WKCTT6hvNCvKckXRKsV/Q01Z2263ZDzkY1V3pwxCP4cubpulUpTfG0U
v+Eo/bTGEW59bhT1YUi41zKkp3dYj9XWAy9sv2Gs7h8XpS/dhMBv36yDrHchNfX5XsjeSLaBWRYZ
1NVx/BnRTwiPUU5cUYXUiJhJhlAReMyab1h4gWMkxeIylAsyZhGJm6qmCyTrdg4uQ6Xdj4b6trTO
m2hIbQFB6TeQbFEamHHluNKK6mY3tDwxItTMF8z2j5jifgtmnSyMrazyG0IK90Y2DPZdlDGQhW5D
DEJkavuQM+eBv4FKXm+j2xYNJc6z8TCpRU4EC/nek9uH7aidW6ddwp0dwG1Asli95SQe9Q9NN1t8
S+02UfqAbgbWdlOn1Rnlx+DRp0zbXji7Weqk2mPEqy8akpF83wdq7rh2PyenVBcsUuK2KjIw+qVx
btGJ+pZeRgcCT1S/rroR9QbjIBWj6AuJXMTjdMupEJaCZr+Ndqmd4Qw0NYINAmzijpjHbSFxoLPP
T18nQ5+9PKnHkx1bW1l0tJGgWHpoKxLaW4NrmMI6xTeYDmjLo9y1h1SifczrY5LqVFp9X+3QNqwB
fXl4HgcDU+dKsX+syQQ+GJ3dnCcqJnAEXtRnJzZpIfVoiyePZCbbn4jJ2SbVyZynVy2Y0P80rXYg
qmXxDf7UKTNEeVYzHamKIZWp2dRlrQnPQJhtHdhu2ZxUTX3RnUZ/tA1kPyayai8iFGh0QaDOu0AJ
SgTZWZq+LauxV07WeDIkuWAcED+z1GbgP/Qs9xjhNVtKV+AGy3CbLeH81Ue4I9keWVscHlDTrbjq
0U20HzIwa8+0IONuInMVG2iiPwT5DB+btgMIWv+Ti8XcIvEd9sVSj+sAnNU/6RXjyJqCmKsPcC3A
W+G9tTeEVrNKCtVraJk2E/dcnGL6Kbcp7GSXWQQxRQugICAwG9igNmTccgY+pCBZbwrGjTMbwwBy
08EcUfCbBCudzI6NITe2vW3RuqIxUJ3TVFixP2nZA+h9IgTb0NrR4CEfCJr4q4dOuzqybbnJK87e
UR0yj+y5+lA7ak4zEqa1Jyb9vlFLVyknDds0r+g5qsL4NhaQGFJAB+68YGgxsOQc564OUIPUpynP
a+T3U/sJLRwMf17hIEYLdNPpOhidXkaHZnHe8d3kpDExbHbC3u/T8T3P8RkIdUbZ03PdMB8/2E0b
kkabrREN9u2gBg9dW+i3eo6bxO4H40ICWL5tmP+Hc/LQi1a5jFFyP/G5HoPJ0Hgbs9vQypftxGqZ
qzFmaI57uDXxjNBtSxAqYJsHdOkI4+YnDJco8no+14ca4YqJVqubcQECECh9jZuzYbI4oSrrhE4G
4wbyzCx8s7AX4UcBVOdrHgtHeQWMOBGtA05y8Wh8GIwPaWEtGxaDGU076iV13tdqeE1TTAne8q3K
apm13w7YK3isDFXfEF2EbkWgx/o9fwu7RI/FSCMXNkKz1iwvetVPLzng/6O1isP6VSZWz8r4nZw0
ma46p8NRmOnI0Z8VfAZDhMhslZupxG5iTFfMX/MqRqPjT44DscUk06xiNXvp4yMpC62HjsEnFXzc
4itE3Kb1CvNZBG8tWTLQ5GvA5t96uLzgeIUezgeUzjgrIxGGz3IOKjj4ObznKm0pOnIQofG35k4s
Rg/Qv1fHDbcbMPNSVvqpIdon8jutqbAqaXPv2HBFB7E1MKwH9KORTZCQxQ56SQHOzLDhmSnb7dAf
RDT3pyxKlYPyLRcUgeiZf+vSuVNxEXVu2S11vE0NsjdK21ngjei96aWrDhFbR8TYIxHJxY6a+gFk
BisvB5ygWzKZ27WkJW/xh5r75VvmSIjOgORxbiz4AKsSMmO46AWrOpKQBISS2aqZXBBibs3W2Old
0LP0/1ZX2qh1NnUaB0wYEF/ioUKHCaA59PVJyW/lbNJgUwHV+NghuB3kKuZkM5aQ80K4vct+i51H
9a38bNNOwN3uulcO78XX+ZBOQHHeJWsKXmxD5OwiCRNhUSNmdocNHpSxw3O/wSuguV1nLpUrzSi/
K+rWhuGSRr3fGdGZ5XPFlgwZ67gKWqGCoG0toNdd2m/Fa2sU2U4WZuOjGtNxoK7a2KyQ8yeCTcwM
1NxPiBetUyCJtwK8DkujFZRmXhCqoXPOsY+52my9dqs+iUkbrfGqWcpW9ZI2GeLQaPPSuC3R1G86
eBXCS1mD72Pd4hzAm3TOknn+rdFNgqiK1V+cp/ExHhU2N7VEAwLweMbllFu4AeoYf0wnsMaEHa6k
uWCYylRUX/eeLAKwj/uMJp2dM+U9dJBhOC3WMN7OwE0fWouMH2CRk5vgIdqUcDZ+zfXI3E4rS7lV
47IjOEqtGp80nM7Nywl1BAG0bO+wJmkDdE4A4dNNBbLglmiS6lqh9jVczvPkC1xW+0i/nr2GqkDK
yu7COZYzDXJsZeKIfrveQrOtTwK8/0VfutEdRcW0ZWF9rkCPBa8hK38uLJXan6WNgToOhAmxWBzN
ebEd0TTvIOwVh0lQi1dONj5i2ta3imj8jpSNuzhsiHdK8uE2wdd/4pAYcOpHvCzWoFGwcPLpaUPq
iFJXfponpj9j2kJROMwMifOWd73BSU9SYeCjm6kpoLrsI0pNY9mzNR/9uO7Nr6FDJmrmLEZdommn
M0LbSd+OjSz/0////lf6f4qUVe3+z/v/+99F0c7Z8Ot/tP9/fOGf7b/8YTpQIbkbLcdeg/7+sVX5
9j2wSndYoKz+hVW6/2f7r7FVcaAys+r4b1nb/23/nR+ADlCngezX4dBhR/g3zA2auW5N/sopsC0p
dd1ShSYZAJj/092QcVoseSVwKq6pER5vMSMuIxv1WyrJ0lnJaaq+FltNTiVm1s5Ga5vmwIYYTfhS
07+5USYUB09rlxlehJtTgbgc9oiNPypUCXejac4nhGbCkzFaBkKdbAMlj9KSGafO0lvMDDOporco
ynGgwVNCM4EqBZDLslsVBs8w35iyJ3V0yyBDsG1clqdAU2BRSSiVfuOIKiHGLK+vMBKnYi9qp8bi
OAnr15LoZoGZCx8qvYZujuv6NvVw2NLuRcU+tpb4t6Kq4ce4KPF54mtejblMelR0jryJ8ixIOBOQ
ENO+OC2KCcJpyJbjtoYWkp0G3eGVL6PuPIwtbucgWdxAsKrdlN0w+Wx6sNBZYTKgE0hDd2InTs1s
AgJD1cf9UQUCYKChP9kNHzOptBB+ei0Sx8KkgCss6BuaVoeUSXzyXFzqcVyc/L5TdJM8yyW/iCUr
7xNcIHcRFDhtg06mOKJHZNBA7iI65cjagvsV1GJ2fuZcC4U/W3QhmyZllOsWhnjBLNHd9KV8bclS
v6ptW9g7bCVOxlA9CStwRXa6K5pef6bd0bYJ9+UOPFwyucMSBGcAKLE36wJBXVksZ8MY2gfLLO3E
N83AOOrKKL6YjBe+zNUHa7jPmZN47SjrHYuPe0ldWq67Af0WyUn/tqqrngDVTXfQtQ3XyU0f/D8h
QXlKZlbU5Tu9mLIjtJjgBjdccTFQAJ1Tqb3ESLk8ODcpgYD9vC3qMLjOvVH7pmLk+1HkrijVzk3T
JHmgehB3hOJYXgC68YBwepcmaMVziUkx6pnABEuJPptYkmCfOIGxDq/SL4ZNH2rgKFvm1eRaRV2m
PvCQM6mZCLmHy5yzvHN0X7WN0UuBzWDlNS4lT5uL4/ZUUm5syDEzmVe0rwtQ180yWco2wse0MWba
1rFlURL2IZbvXo2PGdTOV1as4aHKIqZVWUXjC9zjaNnEdSSkmPsNY2HYdA180aHmueGxHYlZo1ev
ENBv+iKKvURIVm84ddBFo5t+mMfO2JCfLsuQ3Vs+h+qTHWRTvKXcGld7h7pIs/eSMQoj+2EkmdMk
xk5x7P6qaakxXimL2NduDBhl6rMqeRZ8YSTxyWSIdoFgF0Qvk1yoUXvmYPq2cEpE9BncSf79Ib51
7FnDNFWVgmQ/FT3cGtXY+MQMkYQzOXqRHMZy5XlmKC35aQAgymLXgKYarkMcy/Ha/be5Ivx2WtDg
D8lbmnbNUlD2fzcF0dogzJXpLN7w3TfwmIXhG5HXIZyOSGUNliplzuP53W1MMyHKJAN99yFw8a2Q
EVTBAq7O9S4N93Nny7e+JBT2g5QpNTXf+Iwc5pJZ35VHPA86+sEiYKs8rTRM5gYgaXDGs4/qgsci
7U12TDVLb1frGiSR0B4n/z+T+n/lpiYtQTLU/uc39ePv6Vf7V+HDH1/xxxXt6D8M8lR0BAEkdlr6
GlTwp/BBmMzhNfIjcP59X9//uKLBS0sSFGBtkD6wzuEJWKCj66L/87814wfoJsxxYKn/gIH8G1c0
i9mVFfSXOxqYsgEZy0E9zKZR59/6u/KByY8y1GUpDiP6gJdBkdamzQiiYAxxy9wZ4adCazflZfpg
jfYZdBBuoCGpr0yzr+C/2mPP2n1T29bCYd0rhxm6frAbyiS674ta+dVbFqIFs6TaJK/QYuVpsP+9
J8Fk1i9SxqmWo/3MVOtAs25rt45cRPnUwgPsGQGlS6nvgExwNtFRgHukMR+XiRGkM3S53ARBmkig
ayEDdiSYTVM/EczQ8cJYME7VI/Z5U0P6EDidb0VCtltGiFp17GQYZ+y7ipRCacOwBOhsnCeLemR0
g1Z0Dlu0HEuplugRJFFmO5KwZ+PAfWIIUozm2EoeA9KaeE1JrRpqL4K99CspAvszpCeE0a21U1v7
TVSKAWgavDhxnZYmqYgsBeWzI9hVO4EXX1amghOdAuLnBndk79ZuB4xqg0+c8Qxsvkz2ORnpb1MR
M/3LyOLbJ8pk+6Owjbd54KiExxbt4za+hkxt+GX1ybnWinIPseI5KdFzJ2j3N8wsoaCMIZa4Og+j
F7o+uLkzgg/Lns6lbE4RsuqXNswLgAftvU4HgB5hcPCjh+ZHNwUjjejIlA4wPhwCN530A5mNz9MA
kGXG7X8k6Oc9xHDv60HaXxcaTXzwSr7r+Uhh9ZbM8KDltxZ1g60VO+wND8MSP1OkfcFx704LYTfE
GIa3C44gJPTdG03LMR/KYp92uL5QHHis2LVNy+l7qiqi1RqCsiLiBjeplj5XcDW9vlFKmp/hNxI3
85ybS3A/OujX2QYz0ehxd7bwStK5T3dykN/TxDtymlgNDYjbQ6Sr7Hiw/QR91pztbtR8y5DigDsh
3hbTYmx6JYzc74xFxLDDLkes8G5HNULlZp79qjaUh5COHyNA+Bs7XnlnKN3V6OLpil4h24mKu7+I
q3hfpCsSPRbmBksc/WFh9BAEDHngXIi2DSS9bUhuKcwVxdkN5vi7NGA2dlFHBcHZsaESjgs3mOL3
EkGiS6AXucMhyklwLq1XlqxN8Mqvc0AFDIoYiKJSWkDd2vSoGoXYEJn8DKH7AEMEoHtbodjolBdj
pm7U0yk5RrWBaa6S8ZeOuvdnv1huonbgPkZmz+iRYar0s0hvIIH0J9PseOPBAdS4URaFdtmEkjGA
0TfgeNgCg18yMNac80nZa6noH2Z1GK1rJtPqHrxRXmxq5pwrs8Hc6mVs+4GFX9VVsz55bNnuIQFW
meHHSakdiz5sWMnrHf8aDxbS9IDbkxgJ3RXBMNwTd6Ky9eaxCJ0BGYg9TfNnXXGo+iHbqSMeuGKv
EZo7ohvm0ZpcZTbF5NZ8t6uDl3x2Fbo3Q/gxqLYmGVzR15y0sMft0anxlIq6Gm8122gZRvG0aCTd
Rji0BybDUeHkO4woxCTWClsNDYFEnaKxmBNzB5GaU2IaCekWIfpHHR2TXi1wz6ta91GPZztKS5jP
9vI6sVN9ZqQ93WaJ8otX6kVbYobG5JoB+OmOnVLL20RoqddkWnIqlPiTAOrGi7Uqfs6bBAEzE4X4
rDUzq7scN6dHEane13nwhBA9RUjp6M5NJbPyqDp4hyx9uBnY8jxI3VGuKXJ35DZG7IWpU7MccpoE
Zn3Ea4xnQPMDCM/bOZvF2USUxeKza9EvdB36F8JU+XtwPCti3jXrW4spwITZCuc3qAFQK3UGPAdM
BVadGEB2ux9VhCibYFV2koIDeTMwiwtOubeiL409mZzOR6O1F2uSKETblFmcbnev5rd+VAgWX/pw
QERiY+BRdXy7atV9BVTSPhHXyolSPWIDimK1EAugqnXwM4f2KnxVOQ/s+TZGTHy3KGI4z7GDGm7u
LS8ukK5ObcKrZWmM2qQGH8iRRLCOmu06SdIzTGp2s8L62CbG1ek5tRadiTTOLZ5E0KwHhCkGixk0
d6E6PhA5BfrTLgljWOW+/GzOvp6mnTLXwJ3FEDDAnATGbyf/mFfpsMBtS5II+6MKdAbk7FVj7Nga
k6g4gbFE6J5XQ83y2q4+0FZiq1Kqr6m2nvLYKv3FQSct2gqiDWmKeLslRJliirYs+qajktafwBTP
GQNPPCYZpu0RniGZV8WdRmWCoYBfbCHmZDuusullFVAr7GE2dYXRHYtWDOyVrhKRDzEpKbQNLU85
72rz57JKsotVnB2l3U+tTNOTUQW0HjObskDHDFrNiXrDM9Ayr0XbPabpF35OZztVy8+w4m9Nv1Xg
6J2CMyvqgP4Tqi0Xf/gOq2uEbdQ190GqBWRYIiQfpT1wudPuo8rBTGp8VU79W3ZxtiVSHIP+JF9y
PMZunrb1c2bzVy0NlilG8t1X00uN7XmCfYlDFEkmqnZyMJKLo5XVQXzr3dOOjwEZfJ8HwuMwBU0F
POTFhmXoyk6/xjHTgCGEO5tMNue6GWfvuN01HPmo7XsAZttksBjMosfatqgebjRVQzBAoqc76PN7
GzGRH5jObMY1NnEEHe0Lhg3PrdAWNtFoHLlNV6JVZPVTwQdW8e0PXZq88dqn3bkbC/uxtgy+FhnB
FY7BwSSqw1UyJ7z0YFDujS5I3mAqXQ3THF08J7dSK9u93tsh+9ooqXysrHzQURzJJ8dIR3dC3oSf
w/blwo6SQQyx9AiJAL4vq5ciNgc4CWGpfRrFVBjezO95tSGUd4O6oLijA91bk2H/HNNWvGGT/khI
Dr9bhI62YxiiYZ9UnX5n5Obgq0syFZysVTegIZ9dB5Q2MlC0DVMl8gcI7cYDtNpWuJyaCiWGVmmu
AS7rq210tmK8qCG/U0ug3pzxy++qSjV4ZVAYlPumdRaSj8FceMiwrhXLNNfqxI1ti+S1RQ3zTgzn
MRsBAntJCcWoDvVPUDPGtTBj7QPbEQY+GlcWiuAop0P17fGJ04hpzmTM04dY3UDVty9odQgFHJ5n
GuxsB8T6Hg/liS1nZ3kD18G0V5Ul4XE2B+szYNnlRlpr3TmdEb8Af5NntY8ND+Nc5hsIVN2qrBb8
9bVFgG6nlw+NLpnxznwUt1OqgXQXAUIPyAQ9y5XGBvQ1TC0Oq9VrFaoNu/zVgwXMRPMrvq9d15jK
LsEdne9qSF4vnGbpC1dc/5qNk7imSRfsRWLFB2GMVLxBbR7rYkAiHCttwKbCHLPnUINAdhqUOUee
EoF8B/W3dqR4qKs4c45aTecd5ZOabiZZVB42R+EvAttah7DxRbCw+jSqcSC6s2R2QajvHZltzVOp
G03K+1cmnaczy0hzg1ad6mp5dpqOHGDah3bEwMYJ69In9Y63OJW+ylWqefBZPnXpCVlUnvtMHcyn
MbAX8zUks4Fe3Z64We1eOryIDQ5BOKOwNWQqiTnV0+htsEYGjEDFr9lSzKqHmVI5Z8UUvwUoKbbQ
tFEt5cuUHXACCo9FXGhvpEwVG+c2NkcRTCge+KN7VqrTscmdK0sZiFHw59+L1TCJlCTZmt0Snppv
S+W3u7LLh/yRfTgZccLSduNqw0xWQ+acd5FHZg/BkMqStRujqYztuBo5M2k0jWcsQb5JBlLVh0Tt
b/JiYX2uJcW+t6bwXqv0YH6wraQp76YwmgzPgRFTmykyZ+QG8WdeRWv4AWBpDU3WJ+VmbPchHNV6
lFdQ4silOcbm0raaljlVlDsbFDXDcsomqYBcTIBu1y1JAJJQh0012RjegOXp+y4yjRcSPPIerVBI
kgbjwEp9ZygdeP/F3nk1x21sa/sXwYVuxP4uJ3CimERRom5QlCgh59TArz8PRjtItA717XO9y1W2
7DKJwaDRvda73mAaSRCe42GIa4yWzCbZMqcc4QT3AwHVWOWz+3RNeUb1W+17MKN7XWP0n+M0sZsd
yOpDN+GtNzbVoWFNbvrOis9V4sTrQPbe9xy251ezSO0ZGwcGnTudVw9tqoL4CYoahG78JXCDd5lG
t/PskIzm+99ITAj3bg8NHuO9yFjXceM9Ag6Z29hld96CzaZXrWznZ5PC+jRO1TIyzK5LrzJ3Jb/2
OMu6u6uquPoUaTu/H0fhHOcqHtcSivXGiQTAl4hyaxumKBSB6qgO6sXjIYVM3EA4vrbtOt/A87M/
tFSR205rtcYmIdmGnHUU5+gctWy6bZ95B6Mqhk1J437fhbG6alJTPjvQV/ekNVSrIEV9mC2GiR7g
8S4O4bI0JRFPVpy7PN42Gr9kCokwWsQbS0fqBVHDzcAnQZJtynUl5TLqzjAO7PvwnNLS6pUA+duy
buqrSmlnW08Y/uAfvVgVJjFjyoAxsMo4xgOMCj/DTSEbSHn53ogDC40UJ0kxMnXHKaxr14QRTdC6
LOuqDGyUY8ozbjprnu6rMcJkLM3eaTyi8UUoLHh5o5FtM+Ixv1WVa78Lgjhmo61DXL1xiUlbNv6+
StZTFhHR2JC206TdwKEzTnd4p6nrQYf4OhT4uqdu7GzxY2fDbEuANVPc+j5uEW3b6nLdL2pLr0jQ
YuJGR2FX+9cpjF5MebGqF1lgrxLg1yfkyd4K6xo8dvM4yp+Mqn1CMwvRZPB3tqOFScDM8GJqDlY/
NufDRH4X3x8YIcTCrocmCEo4AeDCbgoxMpqzZ4fQz+3A01rJQn+CRnKKQn8zzTXuLdmnNhmW9QZw
vO07Eq9W2rK2DHhwh4tVcEzi1nlOEUiv8tAkNtliHLI2Cp1k2wbdaB+iWzgjbSxYLa23E2bqkXxk
x+csDNNb8AfT3PQ2KvztgJnTddtRbxPNIzf1Av9ov60Oqq6z7TwO8z5MfPPbWNCiJV0y7HO76zej
UUukcjihpVXztYt0d/RyPEZM/IyO4FqbKJqqg1+5NQewkR4hLAx3cxqFBKPUX+jXKMWmIsY3Y07y
Q9FXQ7oOYYR9ZMKDE9EwvrOw9X6klHqIIQusPdwNT5FrjetazxSOcK0CvFwR+fdGsymG/rMS9btR
TNYqSuQjAbMpLDdI4JVL4s/oWP5H2OP5itASRCWmP6zhmjkPc5k6eACm8lRMEWmDxVNXeS22q9H7
xkV9w056NU5UR0VY4cNTyicrEtnBGgr7pUXAujHDBn2AkT9qLMe+V1VuzJjy+RAcQT0ovnXVI5Vw
YWtMHcTxMkzEpqv84PMA9QF3/mFoACim8b5GAlyihAgCYKduHKFT2BNIO+k59DgavWFvqXvsfJ1u
RSpv6S4kPiQqZHB0MHx4B1wzxei2oJScYxyZGFJveFSV9y5NnOoGyz9AAgFGjd9QilMs2SYZkRd+
Jtptb0bVtWSaB0WDIBmiCPzvMpT3xKSyeZC9ccTzKz1ODocrFk5fg7Tq611qpLjIuz0+BfBHGPLp
4xx7ZJ+Y4rHhSMJTBQeAXi5YYFWE60lhs+oJd1jeCaq8Rakj4SsRiiLZElzdDOMeHcbeG+rP0EiP
iJ3MNX7+5iENjXeBaql1MuYv6GmPlcD5YiQ9ZOulbnasHOA/RI7tGsos5qV0cevArs9NONyR1PZi
QvnZwC50tkoXd7WNcBFgxjsQzy1JSuuiHb0LAOKcGzejtD+iiWlP8HpxqGzceB1mVrGLzCrcxmUu
9jqhOWucvj0UXWiCXHRQgFJCMUjTvusNExguQPkZldPnNBQgZx3sXngKZHR01pfAGcT70XfSjauR
lq/xfxi/Oa03vGfvQ6XpOrgsmXV/bGrAKLRLaxEYRJQ1vgHOEseMMk2SxpVbvLO7DMnMbNn9Rsaj
6rdeKHKyM03yXXGUWgs1l2SwTNVzK8ryycHiDktY5p1fka8GeiEfGc8loqMbz8yMfcKB12Be4Gl4
R0lzRmgm18yhk2gDKevYGGjTrHyavlBn8WqFOOHiD+zflKMVoEiI+q9G7H4PG2ZuKxUZLX64vrqb
tR2sndgbi3UVm+MHXzv9rZSRPV832i8JD/TycgcKmkfIPK1q0cm7V8vg2MO7PNabSsZ4QsXMcnEV
kBC6zMC4FnHjMAXlMNjHwfAwhc4HKgTnfR2EqErqqdvzHkxbt2kFzZX/OPrYPOKWJt+HJH2tiQC7
8UUbPOeaPDGyWnwmalJCRKdJN04jQg/rnBVAq3U3RCdqiE5fYYNarpskdnuikdh/Vm7HqHgXBqNe
QCK0PSNYGDVNzvytoLmhvBvLCotOt2wem8quT3Xt+/AXSzy8Vz1z7t1ETNt6Yl94QuujrOsxdswH
JF/C3fh1P8OwJpyH1zgANAKgJsypwHvb6is8aVk9hGFVI2rquojRNJMPvOHAQgnS9CEVE4O5lZDd
Qu7qlkqIXeaJBBHvM/M9n1e7T7p95aMwxAO0pmj1beTH4cJmh+ev3zt91QE+mWlFVsZk+jwJQz1m
siVbJcLiYFOEQag3YGrTPTQ2nRJgksfbmYgfUr5aGm8tOaIpQfNqM1jVd8aRxZYRwd1kUNbPTP2O
Vep2kPN7DEbjoL7T4SA/JgkVOC5Yy/izccRtW5dI0bJ68O9bp+E8ZS8rbzN8RT4akACOFnrJ/hJP
+a6ZjO5jWhnmNfbW005WvlA0r6111+K0fq8MIl9XDTPXk2FE8gvRCOmxa/2BQaQFGKplz1taFmyr
q9zx0Uv7bYRXitMim/FGmxOrH0EFV1ajwuQahH8RKUJ0zU6JkJPDEH10eNI5MoauCRPyE9vbOWyx
7HKnSqKYLPWDOXvhMYECti6yaPqeoc55CkRLoTa7hJSBdDTXkVJxuAqTuP7Yu055NRqcumFpc5ix
pDY0O/HWDNtkVxkjFFSg0VMTaO8wjGa3xbY9PVcCwgmVvTDP5VyOH3DE6zD90iR9RMZor6H9B2wn
nXFXpXV1TaKbv89x/dm2w1ztxhaLHatKWSVGM3bvfJgdn0BvUWBgjfZgUt+dm7Ier/qO6h840wOl
MaL7KYKbQCgieilmGTDi2vxd36mvxiBoHUSOT0jkdBuD+eg7NfBq4JEXwUGyDmSl+bf4G+nDODnD
0TU8GIe4uOAuQ9fRUzHCI+6aY4sp4Duk/ukZ3veXwtdiOwQTLgv+9BxOORotG6Fs4CfAigL+76Zu
pkccboIrD8HttpLowQwW+i4acHYfmkkeiEYEsynTYpIAbTO0Qy02LnKaVeeU1LLm3DzFmQ2/t4vm
PeJRF+8/0fa3vleCAwsSHzeFI4fsXjuMx6eIwwY2Wglbm/HxGargZnQY34CxCiqNMroSqT+vVDlf
O+nMfzeDu9bS081I9sVKDumjauUnK2SzdoxiG+OrvwEpeVYFslIVMvAYGaVviLUzNwVi+SspUns/
2jkMiOR+9jF+K20HskOPC1AYzjc4iliMxuuPVVsnt1BB9oEh9xRW3W7AXfGzoRmDSIwGFhER2cVU
yJoYwh1cBDQufv+cq6S+gzh8h6tZNq3M0udoF1UBRTMzbnwc0KCpyOhQo20724PxYhte/+4i0GzY
/1cxYzCAHmV/gpjaI7zR56Gq9KHJ6v+an/1/EcwsdOwMev/3sfXjtwa+TPfL4PrHz/yTWyb+IlsG
EhgP+QeD7F+Da8/CFs1Gku/awjUFXLZ/Da5t5y/+g5TMQhdPNBxz/jW4tiVaNcbgqMFwdYXA4f0n
3LLFF/enqbVUGKJhC8An5CLLjPzXqTVEj34my8rZ+z79dB5FPvx3nDN/+k5uf/y+n1MvXvvf+q6w
uEd8CSzFcPx1JHjQ41FplWGw75MCO0n41jSwSG0/F/CvbnMX98lsrpcIqRlT3revvTyvn2+RQGps
b1zThz5AR8mX/estRuQLaysl9yG0VZmyX7UjuJ7guo6Z3nPAlM+hyiu07wXzlXae4m/aIDyOKse1
NlkjcJrqk3jXUdavrdqoj31aRjetnyw1ToZXeDc1CHrYEt71rRfc5242bv4PN+FBKhBYozkspOUb
/slXwWzgG+fdzJBjxsdR27il5gaRpxSA04caas06ECnpu0Y+DRjN6yUxtPc3BFUvPgCx0qirpb4t
QWloBImrwjV3xqgsxYpRDSkjnVE85HHfwROeO/gCOXlBb9/D3zSMPAeADYW03cfU77U1REtuWT95
o4LNXI0I+WaEPhwUu4US/PaVXplQXJ44eLMFu8PxHSghv35ZdALtMthQ+8EKTVhBpMZ2rl8fm86q
70yHsIe3r/fqJbpcTyEDxY/QXgZSywr86eFI0RYFnk5cL4ybO3aUFrEHNq9vX+U335+Nwp1UG9/y
Eam+stZQDdtFNhr+vpFjvIPN8L2yVLxPW//h7Qtd8tx+2hSW+3GkWMSry77wt00hCeHZjKzBvZzp
y2evlaQnsGamiQc35UjCweCgR2Jsl95DnPDPFfq8jZ2gUon6Yj7ljlPfNZMLn8wdnBYMaPHEGjBL
24eLKTdm/9MuZm1+IC4YV1trNm1MZ5JxblZ2yEXIFZHw87C5aaXbfhzdOd6/fZOW/zdSLYQUwdbg
SY+aRjlwg35+aospLLKnRu9HnJKAfEomy+TmIqNo0qsybWkarfK7zhoDxSO2WizeZJ/lS0IBM9Er
IBpyEdKY2TbEsk2Ne8FHgZvItaMmG9lgnn9kfLdtxCjfC5XXqBkJX1w3FF8P0kzVVYSpLo6Pkf4Q
hYWk6o+nHaaMIhnCz2xn6d7tHAf1pHTwWirLE6dLtM+rgHo3dOM9lgkTapk430ZQknatVfoPGF4l
h8QANyhEHWE3GAZfIw6edQ6v9WBX83BTEQBZr4bZs89wHDOcgjCVqgZJ6Wrj0+H2LlO4TuA6mOIR
+YjoaJ3VTBpp7I0bB8fDlwlLReDHqAOD7aydE9hU7omLKHWmpdlQYdoYZ1rmQ9W3+UdydtLvlYhK
mEammphGNREuaWNpWnQEkf7kYfW98XLZ7B2lskMyJZqQaeXeuEjWNp0fF2pl5fF4A2RXfwHGIzi5
bre4Y0BqDtJvBlODd/CeDEyTYgy+veaY5wwQCUyq8QlUBz0YxXUZVERLa6iBVPWgQwZxHnSZ5+X7
3JRZUq0t5cOJLtG/iNx6cog3X9k6wvEkzfMzLhDTByNLO+pSVETXojcwZptQ4m5Nzhda3dHayVL5
hx7XhecGh8BblBotY2uzh3bttcTw2VeYerIihoyo19qynsu6AUiIJJHYgP75aqnsPtCIImZIcY8i
3TVZgaiG+3Hqr6LIupMBUg32tuHQEfa8mgzd+asmki9WwzMHXKvupiZ7FwdOtEZfk+J4mWGKApCN
IR1m041JaygR2pihDQqrdPgebs27IHQ/R3oy91HXmfeBmKdt0rgfQW+hLRQFaE2brI3EVY8dqlJ0
Tw3zZt2POH6malUOs17nJgq3PqmNVTdA6/LoWtiicP8Q+cV2q9Qnww/VDni1gKTqB8C90cSH0QHE
WoSWUWoREUsI5sDigs6y4RgiJSb03QKKawwbKXTlrmlb4+TMZYnqmYSjhonhM5IlE6/l1sP4fHJ8
fAhlUt2gtOUJiVbUp2kS9oFhfbYXVmzuvZLXxTVISErJJwK36xH7AoBECGhX4C3BWptJ8bUZ7PBT
QjTMi+u10ydraMZjDsxwSAdFNhfxQGeMxPB+7lKAmMAcDj28sxtjArHvs4nh6IrZXysORay8ud6I
2iXs1wxzHGNn/cEezOLKWqp7dKLVFuoIYtMJTpWy+ngn3Lo4xyDf4ATgDE7JvyZFT7ZL7Or6Ahxu
3LKfdobrA6a0ZnoVJMOE4qQZy2tzCrNNAAa9nocJdlIJs6XCA24Th5wcYsYiHhlntQURllvuuDl6
LvYYI7GrGxmZ02nuzPYjlAf7RvKiXk8xwNkGcTj8RBMyxTfiAUaMeUzaNozgv0ZMya4wvvYeL8bi
heOJB8OkvmB4EmGdNFKdDJR8OGQgQQwVJucQmesa4jFRCxqd3n0W2vWnJLHSTWrO4yY2qAsNp5p2
WSqsAzR0tF/4HD6WXZsdapCDl9mITGJkCG9OGm6yrii/3KzEbR3i436arOraiubg6LUNJ9eIumJN
YlzKULqotqoZuHOsbm+WwC5EthYJzd2MPROZbDezV4GXM/riZ6TKcEEHPkTtbPFJ0l6Zu2HouCXD
XXKXcCVFjAUcvLVU5NwINgbmTS1tXidnxr9utlZeHxypVRy8cFwFlStrjgPi1ZWwQCqogYfHmLjX
rVVKxMbIWfA6dWyU//gV7bB8dU4M8oz7iQsQJcowfTUHzBYRTkXOZ+JjwaBJLejuUdLyJ8hs9/gn
1ZvGi8QnuI1kxRAgBP5b7tpE0v9TL1onR5s4PbIpCDQD1xjogT3CvSMLF/7zkCX4eFtBRPp8/wBS
ilNs16FMTkdUkbF52wQFplKMHoZdUw1TtOPr99KvKMzr6Ny0eY1PzwSqDnMHc0r0Z+amscifOism
wBU7KzIzWC3Sjq7hcOl8PlyO9//GvPzBrRvTNRv10v/esH58bqO4CDHS+LVnvfzYP3pWJEZ/qaVp
ch1fLSRpSqN/kq1xmfOsxXju4iL3TynUEp8IkUlRc7u2fUmH+QfPmk4W22dUUEinaDAFn+4/4Fn/
WgPzijDa/uHDAsl6sQv/tWbDjq1GD9LDgBsyMsiLWPd3GFojRtRj3X7+6Yv5Y9d6uRhOe3jmmcp2
ud1XZX3o6EW51Nl3kTFVT4VdSpKXBvWYxhA/GPWY1RNsaftZDUnzh+p0uY9/V+D/uLRlQk33XcIi
naXD+amjiI1U6I6B+N2saOUKhQPzdphGT2+93hUPFvgc3F2zwUIWkxbK7Lfv/NcGarm8J7HMNX2y
RHhwry8vrTgs2KWtuwxnV6hpxoDNldn1c0UK2HI5zUn4h/ZG/mrE/o+LslRsCDQucbqvvu6iIv4i
xLbzzkE6+oDq1jrg0kK6NHCIeqw62gw7JteBU6PHQjDq+u7FRWC6y7CMtdY1B9CuQsWl9y0WrMF2
nmf72YXhtxiOD6Y4DYvhwybGeJOY5EpgfqUhgVt/aAaXtuHXRwdjGMAGOAfPsb+1af7oW70mHeuO
GpG10mf2QWc9wnC/1eIhw2X2pFPOr7ef2OtU0eWJoU9EHIEaW/LPXxeMa8Do104j7hLydR5+BFJ7
RfTdTDRzAUFOuGNX4hrKIaz1KaLEePv6f38xPUvQl3ouaXScKa8eHlESBZ6NGqsVw9X38fLCMJnE
tnioxfXblxK/WSgILnmzaPHJA3vd3geT1xWm2Ys71Mv6njqySK/woKXcCyyrfcFw0X4eTHd5O808
X1feyMtiJJ7GlBJSytuf5nc3bpk2u6XwHIi9r25c2kapajT3dz2Hab22MUMvzwyH6HfjJRb57av9
7iVZEEHeS/7CZ3OBIn7aGESVmIRoD/KuaRlqMF8n7NgOdXnqPbMk8j6xmaO3JROxmFWuCIe+JshO
MydOhDHCMZnLk+EO+j6EPRxidyv9c0dFuxWdS3h8NFBW4O3PW8acRo9HhTYqu3r7Jl4ll1/edE/y
/EAzHMwwL535TzeRZGHQ++gc7oIgIfUek6kGo3PWje7y6qlpcmONjx/73sQXmDMD3OJHu8RtT6re
V1OObD5ObZrXeZyhC4jAbF/8xtT3b3/O3+yCi9AIhZDNh3XMV4CLwdhqwP5Z3Dmzxxdy+ZpFheeN
MAOB60vzp5UtXy8m9Hisas5cwF/UTK+vmHehTMx0au/GyipPTpc7z7h3Ln+zaNp609K3jeVCJgvi
IGio35OoWI0wkt/HBBlVK7J0uxeLUL1bxHjxzjR4CWLLZuNc1sTlK8JwkMMLcyl1bjFtOk2AdmfC
z9FKMMnBz64vT29/jdzBqy2RoY7Jc6bEtiXI32v58uynyiPAO7zDrxEAoMLiYJN4RnJTWxkj5QL6
6oit4wBVUTrUt+t4IEPgSuHwmawyfre5njQWRzKRELnzzrsi9h4fSjAorIsLEUJQMQIHxikqIJjb
ZjQaH+CPhN3G9MqSXKuLtaWtvKjdmNLkzUgW30uOgMUCc+H3235V3JFKEJ38Nk/ONEvl9ZBQZSMb
atAVVzLDMBrPBJKmpuyrmbZig9CGgSaGDbhJTDiMvExOObnHboqKTdxxfh9N5eS4XlhJdUveG76d
kMTw8LQXO0/HI2cHO3DPqB77IkvGjRV43nul6ohuBhMaXGLlUONP6IRYZGIxNzVr2jT/S23AWlhj
zNSl+1nPYBJ139vNQdZElx4CouDOMuxhe1ZDcDSBvt5P4yCg6ZJ70dwZI1K9VeJ0hQMLWabwuKOw
qm69MM/gaCk7CjZ+MqpHjK04dlPWiIfEB6eKEmlXnUdonSgN1NYTHaZBeek4z+g5KBPwghHQ75aN
eKh4m9t44scmr80iUkIBy32swGGZoTb1zlCa0p6TWTCgrGiYepqXI3AtHqvAbvUZfAfn1XC62LBW
scYRJIwjTGJU9xXEyEWQQquKbzzhP8rKw+tG2kSSKebMNRqv0TTnT4TgxkcJW3XjUwd8wQu2hDJR
tzsCYYIrRpbl51y1zqfSItC5dqvohYWiv4V9kHSrGVRuY/Y8HmCmDmFrWDkERnvDmoV1gTuCQmv0
FcQhrfyye7FrSGMav9XqwXD8OD0Nhd+mWOMVmcofvAFnUcUCyKbS2+Re7hvpqsMLc2FQIBYOJP+E
xi4dmA52bIhoFU9oachwSoWqPhnR4Fp83DRhPDjVU+7jZrEUPzNSYcjifNPYJJUnMwQ7Zrc37Ofa
H5kIQFevJuDNIPugjZYnNgUdhwINco8aQ7GvMDGNd/HEqlxFvuAwtQvGNWuGKQQkNi1P1gUzwMYq
KY21aTb+ZlQjy6sI4cu16cCWHdsQ47H86dbz5NrPgTOSNoezk94SosFulI/Osw5m9TgCjr+0c2Qf
QBrZeGz2Ic/O1TZvIohnNW+oj5GBxa+famdBqqBlnSjrgsceDyzUZnl5SotUPtTmQmhGM6DOXTew
P7OdIYvIbEUEmhAd/yWcFwRliCl8JNIWzHM8xsdXPl6Gz43kpF5hS8//0UQiuYZAwRaDKsA/h3Wu
zsor9T0+EovB6wWNWPZIajj/HABAnbykbmBO+i0uTstXqfD7e2jbfkkrWz4tDnAkbNBVM3Sh7JR4
EsTTLfFc/DHN4I3dFJBM92E4iOt+5okMNpXhJBnDwPhXWymT6b6PaTesLJEPScD0hjSJBYBfqsdJ
8t0LMFniI3l/E1rxoX1BU6nvk+VPDFZg2YTY84MvDc7zJWiCbKb2pco4bXGeqp/ISKD61XE73V8K
hTmti+kI3dF9lpr6PmkzHm3Nh9HST15sKyPBOmZkcCjrhQoS8Uq7ZWBet+jfyjPLiGcnl09blDUH
T1ti5RXwiczEpAgvSY7bOiKtnhAEcppPqTSabUCK/LOLvQVukaWLvqNuGz45wk0qKACjSZ9ro4Ej
eilwoPepbYo11cuP5sdaSh/sY0A/M2ey0Y8gxcFWGhW9/W5ErI85hGOTNsjMYsexwwcEckzmlW8U
Y7KFIxJ8yQwM5lbF5RUSAOj6atDNUgZx8uBhPN759ti+ZKrlGVWBT3HHvyrkjc22sB32tnJpVYgB
BFqbCOVgG7AOLk/6umixbuN2yhM6C/ceqQTqHpJt+bSoupr9OHLiIsekLke3e22ijUCsY/f8ZgQu
+tb2QQTfVSM5GJBIAnpA4WKAS9bb7Ftbxmx8GNL0CCmBJszfha/QkMbeQ5IC7W874qV2llSsETi9
zjOZJHynGhoNLcCyCaSZhc0ApoP+OktjPKQnxzrUijescpfL52Pnr3HiohxDBvaUwHY7Ya/Y7Cn3
a2w/LZ4qaXe4MXOQ8z2MlKCqiINHLA/0rZ5C9xkVBe+riZEGydeoJzehwxvfNC2f5LISbZ0ImOAx
W4AjqNG3mICx+dhhHba3iui+8eCXywNKaputSZZBvc8bgXkp+gcoWbSj7RaGD0WR9JHcreQY5u8n
M3GerSUqXho+PQBEC44m7YuHkcQM4DUJ62bFPo/JJDK16skNK170Woz69nKHnETUyO1iStWUAIiX
hncejeppJkTsgawpOLRs3eZqpKV9AM4XD9DPeCzdUqXNeIpkPyrGy7E5zSYrqsoM62D5Efc+O5U6
F5KRA6bwQPd9TyezfGugaVqBeAsSC5kd8dK73AW+WfZzBUXfWhcRk8UsLXit5gn9rWfN1hWiJEFg
RBuyHZEkEa+l7bM7Rm3jwN1lyfcs8EDfR3HgWtsRT3EiNx34rY7qM+deN0RgQSy3U9i1jek8g8+x
avi/1WOhTdrWrLcPaV0iCFbKHzOkxC4/zQBN1u8BcUeWCKk7KHuWdRUnl71Py8TYlaFgk6cUCZeW
HGolduE5a+LyBfzYi5bGfUgk+8KysZKewolzWbvQ4DjWdIcDlvbi6Quj+ODusj5tiMa7BCBgNxS1
nb7zep8l4pt9s7eddDhG4dQAcl8WBIIS/3tFFvuwzpuh2RsJFtgZ0oNnYF3xcFkVrk55KZDAiWvX
ZvIt6kJcJ86CNmDfhvUJeS6CDDiHQe/i/GesvVoCQjT4aczkbnBDxpiz+uBPZhjqMTHZTRRCzYb9
XlxjvtHsWXLigblSSU5PFvJmeUHNCePJhb5fsWj6pGS3t2Jxw8xyvqNTZ1GbmOv0625k077sgHba
EVhTBh5fNlTa5fjuEr4lC8EHYBAHEBLy0JrwXR86NoUyxB32qjZ8xXYFjQF/w77jNbPqiesir9b3
+WQ3uHnRqj0qPVH4OZChGHcOUOBGSSzeJrEbPIEaaqH5/UAypN53/VBEN6JNSAst2Eav0VzyKRy/
4woo11ntpgjm5qFzeoqQ0EjVozlW8a4gXIz7xVgPUxnpve99nd9Iy/kaGYGxTqEV41Bao9xs2NnH
NEy+hwj2Vp6scZVHiJ6uh9LiBdYcjwmpB/V6iuGEd0Ceigplch/TZOJ7jiseaOlgcUAoX2JdmQWR
m6uwLjv0BTo/xFWVvLPsVog1p2Z+oLPX+wLy1bTGv6VAKMnwV+mMesGVms2QInOJPJVI+LRuO/NY
L5v/EREOQCTAPDVVb5d0MGSxH4xSgsKA2fTrOiOc+n2YQIXE277i79hM8iVZzqxvQQBHFK9js2eC
x75UD9Q4+VLS1ZGv79Owo8KDNLbuycLCn41VkGbssqOleFVVVDNKNRs+Hk7NgE1oLMeNHYx8Un05
TIKIfXt24jJF8q7YklJVqW2ynOEC/dBj4AesoEtjGJphUR0zRqFseR17WulqLyBzSzd7xNbqHKvQ
PoyVEtehdtSjMLr2Rc4YKyD5sg/0YDzXwpWcn5B5Wa15yG41I/p7GLjy+rJvqiRlc1QcmBjWFbwT
2VJvVoHyz3mDzompFfDVqO3qKUVxiT8T+15T8wp1GYsnDlA9GCXRe4s1xGqeEXet6e2ivYQi+M0e
XLNFHdvzxnUGsg4nrdXZ+FFh1GAkBidzDg/fPnjebHoHGjbd7Vv6G9RsfbNjutRfYWuBKBk6FIPm
dBYPCO+B7BzFrgTOw1fi4Z4P1hRIOonc5WBxh8l9iECs0XJCZarQrlw3c7hsB5eS2THz724ocZJC
j2peMVH2/K07dfKKK0cPUdPrDzpy53OEOuED6sN00/KGsDvT7cxXHIgLx9/N0RRNdmXcNpcEA8pp
0gysxtJ7GTrG176ynBeMX+dv6FEGfCB0S7k9YopLXUX0XdWaZ7FEI2RLSMLiYtIwGl6yE+q6SOot
Eb310bE0JqdLwkKYuPFHDFLD9y41Pva/eTZt0iWRYfKd6VpZVfAhwgrra1lP/CZsEAhvQOxBkMN8
CXXIzHAUizYUtXujBvcHr+u/E54/TXjcC4DyxoQnbr+WDBh/HfD8+Kl/DHh8968LTAzNB362Dyfv
XwMeJf9iQZMWpGy0vkv26r9Jid5fpm9ROQAJ2RLOIODjP6c8EqMdywPPcG25jA3+I8O718DbQsZx
mH3bFr9NYPj2K8jJYCJK8RlwfxSbTQ5XzxHsFvNEUOK6a2h93oaofndB8HPmPAvu5opXqGrKXVey
yp2T5Ug86Qam5PhGwZnL/Hof4rb6Bwj7Nc633CBhS3xfjFcwHHyFLKrEnVvFuOzklZH7nCytxaVY
bZ3hT8D8a+yNS/GoGQkwkCD8afFN+hkwblDDhn0q7FO69OAxIta9081sTa4M2VVRhTx6acJ+tTRq
b3+rv7lLVhIjRLh4jNEuMPBPMO9Y45ZpGo19aiWwdOFXCwzvFBxwlM9/4uCJ11MBbpQViFzZcQVw
zmuQUZcZ2Qg6tk9jyTCPFpCKBJmtSTE8dB6nRQEMFx1zDm9/PTU0yeyBJW0Lad/AGphU/wGr//vt
k//gu1C1MJaEu7k8mZ9uPyHZtgfptk/+iJE8HnnQEE3GaRiZ/J+utQQsMxexlznrqwVF1p+J6GGy
T1Y7gifYRvvidbm+75ey+u2nuiyYn+dbSsFVBhR3HM9kab2e9MRU4xw/vX0agug70ia1pYH5T6cq
l4sw4L38k13q1aoF2La9Tmb2ifz28pT4A82M7+K6Lai9/zTtFL8yAZmmcEsWTGvmdsvs+vVAyQ8s
McyGsE6JjCmuLwMUOA9U31nTVk9+ndIRuRMv6TJwmqIOu6YhsH5QFr7q/xd+K38zbv7NCnZNm23P
XF7Vpcj4dcEEUsggcFP7pP1OHi2SogycfCiNKqNlhdL45Ns0ldTq09wzyby8vM4yAWUH+dME+ner
F9NRhXqAJ80M/NcPk2bK1TnGGKcWGtr9pU4dcVk50cmo7dsr6neXcglQYYLG0fK3ObuufFpsr7ZO
scPXq1TIK0vkG1u97/L0377Yr1s92zd8VmaHyuZkYfL0evlWeD5ldV0ZR9QtdAgG6d1PhQXQNY8A
lQPsO/8PE0Lx6xa8XBLGrmdaLm6xPODX0/QqnSEO4yx5NLFl2iEGo9Bvm1bfu6Q53cdtwHO9dAOY
fIMqhLxSOdODk2cUlPOEh9X7eSmWLzvID6hnmkFTVkFkkEwUL7DM21+Sczli//2Ww/hwPXZTFiKU
DrJyLo60P21eCIASW2NafmwzM0e7ApmrjF3jKhRt2qO7zydmijQLTYnTTlJN7lbwy+6gVgILkBtG
50nAKw8ywK30ZYa7/qJlytL90dVKZhjRhsoQFMYRtHkr7LFBrJemJ3NBVs2EH2sWJM2b+DmSnSXk
K5nUT90ytfJD2zo2CV/giszj6RYPOrBEaCtQFOfIgBmqglrsBdnf2H56EXS1XEXIl/+HvXNrUhtZ
tvBfccw7hO6Xh9kRB/re7rbdvozdLwRusBAISegu/frzlQQeRLe9Z1x+UJw4mnmxwYVUqsrKXLly
ZZBQR0+zXF+nY1e44zcEQEU/Z7DZnVCwQ8kMLiBAknqP+hIrJDYIocDsM3RucbmtmzY3l2Yeeg11
ooarGxTZswVZpN0XO6Ypzw3ylfUDysAw2LRsBNYTbzz/Ua1dXpnd6BbKLiX40Cda1rL2so013/ga
q92gD8u8Vl0AchUFBKjTALdbYNKnuJlpV8XO3j0kFtqqZknYSyNlo5hgf6lpL2lEt5226OOIZji3
YBrk/GbAFHplMKOkCz/VNA29bBPkbeq4jVBhvDE/bjmzH9LUaz5pkLUXsSvggK1FCkitknSx2Xqa
4EJn7nmTzhDAderE/ZTHNd+i8E+/dmcho2xF2E35BjhbLuDe9pSjaNu5oHAu0CcUkSVrajAqKi9r
m0JuWo9ZNGDd0vfFvkHOQyAzoI4t+K6sNaJfsmnVObrFwIYtQLrzUbtCsRWAyqaGFRRzvY6R/I+c
GsEgZWZbN20oOQLfQgzJKEgRa5UggMACFw2B6XS9sCLEZFjBXk1LyMZR71cjEl9ntbkFkgHQB7mw
a4PzBl4nAbMa6qzlgpAP+aAZwzoZdRU086jexqrDWZTRgUbId3EuQwQ3ie9jHSpiY9NYY6r6pHCL
aGfOLbJpUHbCBMFes1aT957eaFcNsh72meZZxmNYFOEHh+raO0oyg7MdxF+VxnjgesitK8mNH0TF
tReIVEIaVNW0DBsUAZR0ZoHONX45USzyYhO6jdX3DtUwVNeuKAPeblyX1rgpQD9pjynVHfWHDTUm
57RKjOObjUJRKW0tNxTUI1T/DsiIYtX1LN8CGCTZN8doomtTs/N71zKRkqirNRXO+QbLNG0Eqlsq
MbWdGYSPzxC2k/QiNWvrqYI6iZJWGL4m1Zl4F4LIUaIZGPtnKgRMVC3z6N5dF6hPhU26evREBs6O
svgODUzrkjzE7JaGg/bu0klL60sMwkZhCnpWFm2ibnRji3hSVRrNYxjsNui/a80UtQ9eowPVB/Hg
Mnxcx2s7Q8SAlO9GSexL4YzStaAi53kmKAbnO3zASYHzcrF1tEwYJrIAsIYfciC/a+gs8fU6WaUX
tZnXS+qfSxQ8/dG72o22n/1NQdO7OkQ2IKTR+nqHGiCl6HM7o7+hA9B9NqO/4jQvEvVii3T9mjJz
8GcSlpQAzyA6bxI0D84sm/wTYseizY85SSD3eJF483H5Gk/XuUJ4vDbPQr+Ai45eB4nCwJ3RUZpG
YJR4p8Dy6eqsiWpU27ZR/pGqX+qkizC9yOnRBFKsPAUoAH12A1+b+K5aXaQjVETygPtw6a73jlOp
QZwT8/7aMnblJPYU3qgNC+E1+EP4FspX/BZ6HYt6ZOGRzdu0wQh+dTpJRWrnPILlur61KgEj0TkL
DB1rmy28RMEgRY2rfqiVhiWrZGSyEjuHc+LkNDo4h3uLSFUW7RRyyKTimimp/4iKXRJmLeJl10Fy
ldFuCCwmN9EbQmWFFmVJIEZTqxjhz5aHB1MCx4wK4LejijgqRXtsi0oSwE0RG2z9fGUimFoZ8MLa
5FMcs2yn6PyTN9mA1X3Rop2HP7fKocfAwI1EcUsabx/pjeHE3+q4MERqMUPo387S83BtlEs4KTua
im9G5l/k8xGcW7npFYx8xInDyvPpEqWuV1/TIpuvgVXPTQNV4+msxnx8pr46H733mzjSrxxtRWsX
0LKpRcX0+aosdyiSWs1F7YTxR5gMqA64tlF+LMxk+0CK4psWoGZIuccbKhEArmiZGsBQTvJzI4+1
hZetvEXj++V7L7d5c+x4OrSDy6JK7tlU1hcrf1NPdkFq39AlMY3OqpI66WlqYcenm5zOD1f0zVRu
jV1U36EVrz9YTeXTInWLGODE4i3QyhA84dMoLKrwvFIzFGaSxHjTwM95s0PA52HrO7tpEqm0DirQ
m6H5iP41cq3iNrNiJPvMmeajIOro/pS+dJT2503pTqiOwVwg4I00h2PcQFf4OqME+32ZeRt4dLly
l9C+5nFTWsizJ8GKblf08SX1WeseOre1f0clgH4zcksXUbfCS+eaX8a3WxuaQuibaPJZygjeRZZu
E1jVtX8xwpmlmlrVNLrQ0+Cavi1wAT9Y6CtdFaHeIGy2mr1W6rx5l9HPHolxr/ySB9mOPj1pavg3
lV9V5tSJ4NhMnBmah/dWBcB96a7yFGm/cPR6bTfRR8VHDWo62uSoctLdRNmAizrlfckJ/00tduld
HsfFZcVBeBuu0y2CPO5qBmqvEl6sMG6X6D2qPinlmGSrV9jFO08r6KQSrmfQqFNM3pdNlemTpA7M
15WvYUZ1pXaz6Y4myeWZhlDfjOZjkXaX2TWSqzCoVOfcCWwDg6gihKpZ+ezCHe1QWInBdw1jBw89
sJqrNLf9hxS5qI+5WqefnKA2zouqoWn9Gs3HDXWWSEYAe9NEam1TwFLaKGPMmhWqIBnnUKZQiDgb
FWgMGUzV26IhTgkDIOypGc38N/DDqo9KUo7uTD+jdsTXd/qFM9ITewIT1LxAIM9EWU/z3fQyZ+1+
A6is/oodPXsqzZm9KC36cl4oJHrTKckvsi7rKLCTycwBt28yWt6cJSvYTFd2Fn8zV8h4pWtoBZPG
T7MbvayQZ4iiELXhyt/VEwNkfUpT4+TNKCAvrCnWLEPlC5/da2o0DyHvCMHl3Mic202OICPyzsXn
FflqaDVes34DLmwrkxndy96EFK5nE6otRxCHdd5aAICEpFRcBlX+qYJjjwJS66//Pxb6X7FQULKj
0OZsns1fdYXd9/Pt8s8//oIfBNu9R3Wn1Qf/5kB1V4yxYhL8W9BmKQcUPTwPVHdV5SORs6X0qyvB
PtDdRXW2oumHluk6Ed8BCFVEP3XkH0BKKaCEJf9v6O59rAUoUjHBWnSXil8Ddr0uIuejKGyWl6pv
znblfb5deGmALMDXo9l4AXPgwY/AnOc/cIK0JpUebOOKH3DWGE5K0HJ37hf3vkuSdvHzn2oj66OQ
EhiM1vRUAVBS6lIScIoo1NRiBSZu8t3aROt2jWs60ujeg8aro2125mO6rjznaUUD6QxeV6ylowZl
TRN+wg0MwJ23XcDscmyPkkhjpbj25SzxRDIizJc+Dq+/fZ0nRjoybqH+NtdB6q5nyQdnTTmTBUl3
9qHeZRcAPOZNivTF2zUdKJGuXc92YTaFcE4WTE8oWNEKa0QNYFnoLgoqwXa32rzfuZpXQL4zQmLP
M26CkiwE7TSqs3LtJiFY+1jD8b4NZrsc3dqiDsqLLZZP397ambk+M5G2uHdUejI8UrWG3PTI26Kf
mGnJVEESW3+DrkPc3K4z5H3elxCVjPBcLzxaWMSisgjBcCR+Ez+9/L9lNfbmT2zq87bHwLt8mdQP
y5RzNj0UkYhP30Z+mH1AQDfzs/rffunnA+2tSWeHnqI8zMQdkMDuZVfYnUeb4fsttbfysxGCOXec
LzBUukt/A6JQRaBDQUSxb/f3I5fSGoj1pOMofxUXW5jcz9Hc/Ojpf/5g3TT+/Du9W58vsKRnnI6J
/5QdG1QhRQE62EtItff0/PFPxvj78akS0g3LAn39+ymPZ8FyxySCVMHD7mahm+8BzYLJjUtOAk2j
6SEBSkhxQ3uR4jieBLpQjYnIhCQIwLi4hrYUXpJL+ddLgQOZwgb+0/uPb9OJGySSCjC9e3pOw4Ht
BEXhnqU2go66C/tA5CK7NXAyCSJzawDJagoZ2vYa3CSQMJCdBGMsVDSoMdzvdmxefyOoLAVI0WSn
DxtlWCuBmj3suNxKcPAkqQkmE/SyNVBEZSWZBatbcwOyhSpd6mQ3gmGMdYgJ1CHubR0+dn8N0LRP
ZHyZn+FtARPTLff2jTFpSQrcEPxpr5PHh6ZBXEBOhRRsew3PGKL21PkqXQb0J17Rj90CjbPAsCiK
MrqnPLGGbVcoRbFUKrTaq9t0A9oKNvGj5FIw1DF0GNXUOV3b68Qt4Fy0EQQi1BzcGtC7WFtqJxia
iKg5+H+wE1TFHptUDYuIstsqgzMHGPB/GB/8cCfgF1gGL9kRxc7iOjkSHbTkSNfD/Njbg8EdCo6j
SxtFITMgNPUPUQIO8PGZYJtjwwKU0Sl0aK/hbYgX5Bn+tYNsj41Wt8qxu6c8WQqqprAhWC0KQaO4
umkfkFEEbRMqfHJmARcQeUTYbd0kCDPbWwtYTQAnRbiJ7TW4DYHChmzYrOMjKviAqCuePD1UTUHi
hFXTPf3g4mUVbYTOcft190BzxqYQsNT0E0Pg4B058FM1AcKKa3AvHzKQYCjKbQE8YEJhyDv7g+90
FuhCDeMFZGKws0CpsXSwiMAqyxxWcmfthLk7NgQAaFQe0PrzcHJ2/tiAzCFsSqGIKrcWlDE5AmbT
3K+FE3PouGN+BiUZtF26a2heEktBMOfkZsEgKgImbEV7xL4/WQuskDE5BcNFi3Zoz8/rcWQNIigy
4KGLzP3+JZ9aBGtMnMCh6O5DicHNAqCPxU3LrQKOfkBSOip06JDCtJ5YBLQ1hDkYbOwMQ13aWXY4
Aw2eUpB3X9gLrgPAQmqBrEO3WLpgfUB2EQkqtzu4f91F0AHJyJ6AIXSTcGoRXILHLlW7d6a7xTek
WYB+K+0pEDJwSJKC3UPnJ3ZB2EVa7gG57sG2wc0CBlvIBEnZBfIr2AUKmIR69rFBcEzMItuEOeq2
wvDMosGxJfn4Bu8YwJDs+94gsLd6swCOpMAxcIa7CFwceslZ0CFoCGUlqAj9x3dVEFckpTVnf3gO
bxFQnCbtIYjuAWAo393AE0uAn0hSRRPlJ53BHByiyr1J48oibhamwDx5ettiCyBuLspe2qtbbUM6
DWj4ILsFQFTJIoMV2vu48MRLtoFWIB7pcLLbzTakxycHLptYI7Pk8Ozozr2cWeI0YGJwooUrLa7h
bQEiHFlDYFgwLlxBLts7wSeLwDXGEDsQAt73PxnSIsBASe8BBWtPAS5lOJ2dOzkNbHuMmqUjnOdu
EXSh6ZBmQQX4kj0MiQEsFDQPSPGzSAkcjTpvARt0szDArQDdXHIWDMBSkmuABi9nGVWFQxEVH1Ee
OjiDyA6VRtBAyIRsswCk2+vEFAg5aAvHUUCth89xxIe0F4S9ll0F+thyqB3HA37ZIog0LLknsJXu
827zDWoW4C/LzgI4Ij2aAJX3dpGnPA4SbDBnnEeo0p1BcAe4I6ghlpwFHRxRA0BSjT2CdHI6oI0y
RuWYiXI6mGZAq0DgqLKhoq6TV8IJ1g6Y+snzO+L0JNWs4o611/DOBR26qOQqEMwD3UWFBLZde53M
AulmIiUYuwea2gBnwVJlZ0EgaKj3267wNnqmgJQCUTQKF/tNMrzHN3g3souArcAzkjrZY0MnIWOX
bWcn7NkNQ7IEaElI+wYmfFOQchoRfD/1jhcBfFTdQLNBiCq01+BORXjlWrcyJVBkPCQCZqbgb6z8
eBawg+JY1DTNGtwm0MkPd4e0xPODnAKLIOz0sodsO2OLUAltjb2lHB7xBkstm10ENYKZTfs9pqK9
cLaOVwGnIi0OqSmlOKy9OC/+qZ/8D8zG95KX6coPFm2xi79MXyp3+dEXDtUezz/fV3pcL/78Q9Sy
9L4oal+63162BTbiz//pEdXaUODow0No0P7O/p/vH/D5T/d+6/BUh7+88pfJnAZSdftBvb/Nrrbv
f4L51/l23itFaZkef9/Jn3/07vPoKPgvA6ebk3FFhYv0uAm9RcL+wC1ZXn7gzTxM5+nhFsVrVCka
PPy5q176lamYzgP/W5SEfu+uu1oX2bumeC9K5ovocJfirjvevPzIYbh8yvynPOsN3nJxZQc/Wwbz
cp4sj0fuuI3SI++Lq15F314xOfn2a3/aO8KY7K/QdC3xF733uediyY58uYwSr3/LeEeC+io78hUz
7vuHcdrlrbfKhLIDXy/mq94C3JcuSI+LgHkY+f0d2dF8pIcOF/78xIp01BHpkaOyvyw6Br/ssLfP
bVNHb5AemAHyp03dWxddnlh26NcRDSOfTXOXfpQd+27uhz3rsS+glB8XkYd5uDiejn2yTH7oNJ0/
oVyxzLLemkarTqSjpMf3n1a+N+/X1HapHvmhOQvSKOutbDrHiWhWfuw09fk/jnu2SevytL9j9ChP
Tof+LTdOy/oTGyLU8Fz5Kblffk3o+dGf7Y7TJTsf98ti3j+34EQI8Ft+4PLV1Xwbpyu/f6wzvoCV
f8f4N8skXfYsFdpNAq39HYPfLSv/qXeMMbgAQX/H4F+iZHMYqY0POmRNeugoyVavpvMk4qTsLxcY
nOrhF3/ddb1vf+Bsvjnd+x2fSvb+36z8/ox3DB3pYTcBHkk/qtnz4KSHTpbeqWxBi4/JDvx2GYYp
XWnnJ2ECSrwiTys7/MMqWixfXafPzrauikR2+PdR/oOFuEfSf88PPF+Ie8Kz7PAfmP1lmi57LoXe
QX/yY1f9qFLnpn+Dxf2YzVeHhSFsyh6jk73dT8tky8nWGxnK1G8whJ98IpuT5b0H1mRv+ucNeb8j
Lr8GZfy1TLNXL958h4dJ3/zPtOZl7/3H2k0/HfklpOl7tvo5/nQQQnnpn/XBNfGNp2A5T/7zvwAA
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val">
        <cx:f>_xlchart.v1.10</cx:f>
      </cx:numDim>
    </cx:data>
  </cx:chartData>
  <cx:chart>
    <cx:plotArea>
      <cx:plotAreaRegion>
        <cx:series layoutId="waterfall" uniqueId="{3920D4A3-9F0A-428A-87CB-D858BD7D7325}">
          <cx:tx>
            <cx:txData>
              <cx:f>_xlchart.v1.9</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_xlchart.v5.12</cx:f>
        <cx:nf>_xlchart.v5.11</cx:nf>
      </cx:strDim>
      <cx:numDim type="colorVal">
        <cx:f>_xlchart.v5.14</cx:f>
        <cx:nf>_xlchart.v5.13</cx:nf>
      </cx:numDim>
    </cx:data>
  </cx:chartData>
  <cx:chart>
    <cx:title pos="t" align="ctr" overlay="0"/>
    <cx:plotArea>
      <cx:plotAreaRegion>
        <cx:plotSurface>
          <cx:spPr>
            <a:noFill/>
            <a:ln>
              <a:noFill/>
            </a:ln>
          </cx:spPr>
        </cx:plotSurface>
        <cx:series layoutId="regionMap" uniqueId="{687B533C-C47A-4BA1-9FE3-9F23E9FDCE43}">
          <cx:tx>
            <cx:txData>
              <cx:f>_xlchart.v5.13</cx:f>
              <cx:v>Sales</cx:v>
            </cx:txData>
          </cx:tx>
          <cx:spPr>
            <a:solidFill>
              <a:schemeClr val="accent6">
                <a:lumMod val="75000"/>
              </a:schemeClr>
            </a:solidFill>
            <a:ln>
              <a:solidFill>
                <a:schemeClr val="accent1">
                  <a:lumMod val="50000"/>
                </a:schemeClr>
              </a:solidFill>
            </a:ln>
            <a:effectLst>
              <a:outerShdw blurRad="50800" dist="25400" dir="4800000" algn="ctr" rotWithShape="0">
                <a:srgbClr val="000000">
                  <a:alpha val="47000"/>
                </a:srgbClr>
              </a:outerShdw>
            </a:effectLst>
          </cx:spPr>
          <cx:dataId val="0"/>
          <cx:layoutPr>
            <cx:regionLabelLayout val="none"/>
            <cx:geography cultureLanguage="en-US" cultureRegion="GB" attribution="Powered by Bing">
              <cx:geoCache provider="{E9337A44-BEBE-4D9F-B70C-5C5E7DAFC167}">
                <cx:binary>1H1ZU9vK1vZfSeX6E1utnk+dfaq25AFDDAQIGW5UDhCpNbWG1vjr3yWGBCsmcOrwXdh7VxFjN1rq
p9f0rNWtf193/7pObjfluy5Nsupf193f70Nj8n/99Vd1Hd6mm+ogVdelrvQPc3Ct07/0jx/q+vav
m3LTqiz4y7ER+es63JTmtnv/n3/DXwtu9Qd9vTFKZx/r27I/v63qxFR/+GznR+82N6nKZqoypbo2
6O/3a5Vlt5U2m/fvbjOjTH/Z57d/v9/62vt3f03/2G8XfpeAbKa+gbGEHWAiEcFS2Hcv9P5dorPg
4WNLkgMkBbax4zxe9GSTwsBXyXInyebmprytKribu59bQ7dEh09O3r+71nVmxjkLYPr+fv8pU+b2
5t2F2Zjb6v07VWnv/gueHuX/dHF3w39tz/p//j35BUzB5DdPgJnO10sf/YbLP8nm+yZ9Q1Swc8AZ
Iw6z5T0qeBsVwQ4EsTF2bEfev7bBeYVAu6H5OXACzD8f9hOYUg06e0tgyIEjQRcEIvfzzreBQQgd
AHBUMsoe1eleVe+15p+XBXoGmMeBU2C+7SUwJ7fN5uYtcZEHmDIClgzvNGMIsQNGKZaUol24vCzP
blgex01QObnaS1T+KeNNVm3AzL6Ve8HkQEhwLRjRe30R2/oinQNwPYhS+uB+6OO1H/XlZYl2I/Pr
XibY/HO+l9h4Gnz/tVHXtXmcojfw/uiAcoooxnSn2nDwQ1iAtXMmuLxSmt3QbA2eoONd7ik6iS43
N/rtoMHiABSHUps4O6FBNj2ghAvMIDZ46mI8/bIoz+HyOHIKyul+grJJ1A9dZuotHQ0/cChhTKKH
yAxtGzSE5AFD3OGIoF2RmfcqmZ7B58nYKUL/7CVCs9tk027K28cV/L9bNCwPbFtw5uAHhyO38eH0
gDDBCEbgl8bXxLC9RqLd6PwaOcFmNt9PbB7yznf6xzuwKXX6/U31CMybDeYLYTIBiB/YiDmS4QeA
4POn5u0xHX6tWM+AtfPmpsB5ewncAqy4esvg2hEHdAycHTxRJgHRm+CYOEAQ3L0mrugVkuyG5+fA
CSKL/UxDl7e6DN5Ue5wDRiAuE/wh/5+koQIfEEIwJ/ZDWD0B5hUC7Qbm58AJMMv99D9XCnB56/gA
FEXaQpKfKvGUT+PigEnOBXkM6yb+5zUS7Ybm18gJNlf7ic2Frk34braJ35bvJJBwsjE448+E1faB
g20gEtjE8bxWnt3obI+eIHQx20tHs7rZhG+Y8RByAD7f5s5j5DzhChAiwOFIzCEl2o4JXhRkNyYP
wyZgrPYUjCRRmVbV48z876E0sQ8QYEEgB70PlSd4CHmAiGCYil+h9tNIbfUKiZ4B5ufIKTb76f9P
y9tAZ2+IDD6QWEAag9k9MpO4DDn2ATBqCGHITp9C8rIguwF5HDeB43Q/qbRVdqM2b1oVkAfAB0gu
HxRFTvCAcg1waMJm8oFmm7iWVwi0G5efAyfArPazjva511DwDB7X7BuYMAdINMkc9gz9jGwOioII
AVzuNenx2vf08ysE2g3Mz4ETYD5/3UtPf/zWZQEBiSOB5IXvjsKkgFDABo15ZHEgv3lqx16WZzcs
j+MmqBxf7CUqK91uHuflTXTF5oRRTnZnLhIfjNaLIfvhc/Z47XtdeUma3Yjcj5rgsdrPjOXktn13
uEnzKlRvSWkSfMAEZUg+Fmkgmd9KKcciDjCe4H3uU5pJdPxqsXYjNBk+gerkcC9V5xisSX0d949L
+H9XHwyexOHYAXZ5Gx5BwfmDnSPkIVibOP/XiLIbmV8jJ6Ac76eXuc+RvU2pIZV5Q8uGIVy2sSQO
uq/92xMFEjYUqYEqg+aN+yBgYtleL9dunKbjJ2hdeHupQh90rao3jqPtAykAI0EnCEkECCEBfTcP
YdpEh14ly25wngyd4PJhP73QZ1Vd66xSb5lvAvGCoVSGoR/tMUx+6oGACQDLByUCubsO8CqRdsPz
ZOgEns+rvVSb9UZlb1jvJBT6N8eOsyeR8lNomDxwEPCdENrdIzfRnBfF2Q3Lw7AJJOv9rHRe3o5t
tdXtG8KCKTRoQm3GFg8FGIjJnsICjAAmGDoJnonZXiXSbmieDJ3Ac7mfrMB6U/bJJrt5w1gNis9j
sEblNiqcHXAbqjcQK9wrC7ihp2nnayTZDcqvkRNM1rM9tWJVtbkO6+rWmOpxkv73IJo4B9A7A3VL
vruNk0N3rU2h8VlMCIH15pXyPAfP1vApRvsRCFz/sXH+fh3fQ7T1zf9ywwA02AAAlNsUouSnJk1C
5w0SmEBj2r3yTCCaNPI/L89uiCbDt25hP3YJrNV1qILN28ZlAnRFQhvN/ZT/nnqCIgEvPbLT42uS
2LxGot1o/Bo51ZU9jcpUVY3/57l6O2s27uJwoBntZ31s4m4gbIZtAg6UMx9aPH+D51VCPYfQk8FT
kC720umcxgkUnN90nw300ILJAtbznjmz0cSmAaljj81NHHTo7vW4Ou45z9dItBueXyMn2Jwe7yU2
a9AeXZdvqT1QA2Ac9gWAR7l7TULocesA59D+TB8aBXdoz0sS7cbm171MsFnvZx/0WmfmTeudBHo0
YcsA9NDsLhUgGywbgT4oNnZ3bkXQL4vyDCaPA6eQXO6lupzcfi83VfyGJCeBKgB0nWOoBOxWF3kA
1NrYL7h7p81rJNoNza+RE2xO9pMOGAseR7dldds/rt03SGyglwZDgYbi3caMA8MGcQJsJX7wMxO9
eZ1Mz+Hz636mCB3tqfa079a3nbp+w+4z2KkGBQIM+zYe9GdCQSObHSCIBYDSgSDhqU0bsXlZmuex
eRw7xWa9t9h81WX8OEdvoDvQxIGlQ8btznevCTKwpQOCaMhHH/fkTgKBEZ+XJHoenfuRU2y+7ic2
uoSW2v8PBTYIozE0Zko0idE4tAhCMUcw9qBUU2heLdAzAE3GT2Hy9himN+985rAngGEwX1DKechl
nvI34Jhga9S4uf3RBz2q8H2uc3I31y9L9SekHkdPcdpPEvTzbWXe/Wq7f8pobd3gf8uwwRYB4lAg
dZ7Z3GHDDkPMwRM9xBJgD5/6o1eLtRupyfCtO/n7/eervVSp01C9YawAndEE9qzDwSkP7WsTjwT7
orgN7TriGVV6SZrdwNyPmuBxup/9N2dQcqv6pNm86eYbwEVIBiWcsYlgfE1w4fxAYCHGrsN7Cwh8
6VPNea1Uu/HZHj3B6Ww/aghbUsOJQ+chnLLzblW9bf0NclXmCGgYeGBu5IS3hjIPRVA5HQ9SuXtN
LNxrpdqN0/borTuGG17tpX27vO3e9NgOBKEAFgRaou4VacqLwnErEI6DIj24qIkivSjObmQehk0g
ufyyl5B8Mpvw0bz870kQlN0wFEaBu/lVXduK3saDhzh0SDlsEmO/JMduKO5HTZD4tJ9k29VtmQJ9
+HZgwE41m1MH/ps6GNiXC7sNJAOe4O5FHy96H0O/QpLdcPwcOEHkaj8R+byBHuksMG+6KQryG9jx
BHHzQ60G6s9bGnK3KQq2TT8WFCY0zutk2g3P07EThD7vp+NfltBx8+4S9t4mj0v4OSP2p4P1nv/s
56GEs43ZzO9OM3xy7t6fP70DAQ5ZnAx9iOV2ynkf5q1u/n7vIGoDTfHzlMTxjzyMvFfSsfwzqQU/
GXe7qczf7y0hgA2EzZFwKAK03iEo475/10I+CB9BsyqcRAZM73hoUjZmzX+/x/BPqI/d/ROoYCjZ
Q5LtEOmMFa6fh0ae6aSHjYI/b/7h/busTs+0ykz193vY9Pf+XX7/vVEqSsa2S4mg84Jh6FuyKQiS
X2/OQb3g6+j/Ka4KGudVvEojPax5EA8Ly6mc2hvSXMyoCe1DU1AUuA4yQeSioo+J22gn+6CJ7j8N
fl0Urg4qJ3B1zMrElajXpRf7TndWKhLPeG/lX4c8LgfHrSJVD8e+4n09z6rcmWNkhrXkgX0IUia+
24eki0+aMGtueSRw7RVKDYsyxLJyI9iZfV5YPffKyO+Wom27s4GDvDkO+yVviH+kaWcpl2Vd9gHE
pJnrt1m+wTIbFtAaHM+y2sKrvu4j5LKQWFl+mPR5UJcXyB9q60h0YYvc3oKi/E0T4IAtWskt58pu
/EDN0zroysiNQ4t+DW3Za+XKVprwWBscC+y2aZG3Z4XD69DlgWiDk0FaoVjouEfBeRvYbGEncVoQ
VwWpLRZO1Rh7ZoXQLrNCZPxmgELJv3RlnGdLVtjMDaxYUZf1YRl7Pqp4MEOtGLDwUMxQoBI3Zb7N
mVtkwfd06IPThvd6ru0hUW7F+yJ3UVCIL0PdGWueobabt1nBlzUbZgbeudpuymsaFc0JF5FdebEd
4MOEYfRxUI6etb7ffCmTj1LIZJmWqb1GlUiWQi7yshGR1ySsOC7TdlGQIj8rwtiBBZNz2zW10p7V
S/9jw/ruU5zT+Isd9rHLkyz0MK21Z1RMb62si85FZTq3kF0xy6QlF2GG1MoIib9GtIrdNgz1TPEy
WymZmSPiJ4fQqJ+ch0kUf2w6k2UutwLuZW2xtFDLjiqdrTrZX/KsbErXkrL6TjXyz9M45LMOY7WK
A5bO7dakx9xOqnmVk9QLB5V80g3L3MJC4TLotLxmQVwkbumX0VljsWITNIgir8t7+0T2YghdEyHr
KAsZjOrtzP5YVnm/bItiuMJOchlZufOVsSAPPIfE1wq2GV4xAUpFWkwWfuKTVRCnjcuKLl2VuL31
/Upshi5Gc5lru3ebMDCbcqjm0aDKQxS2xI3z9rghIT1N4ipZ4GbAqcsCXx+WAYlXGo4lWPuao6+d
U4sTxLPWd53WrGQUJ6uM9NKria4uq1oHp7il+jDGKT5uw747SUQyHKZBTj/meYhO6iaPvhRZGH0F
RJNl19X4uNZDclhnWX4SDyS5zgPDfM8vA36kSjycFdQ0H1JTiFmqctS4fi74eR+ZNHEtC4NZwZ1a
i77EH+Vgs8htQSUOk670LTcXSh1lLMCntairD02J1eeusrvGxX1rr/O4UWsTxsVlHdfthVIsP8Jx
kM2tTsmvmvTRVdkwc2yolta8q3l0ZA98cBYoDdMz2J/ur/Kha5dmsIOZHUmxKIuG/qBNWSwJZ/3n
LnLiWSCtVRbn6cpQf53YOpv5dWi7raTdHGXBypH5cU/t3vMldvOY1Dd11joujrPk0A66zs1ormcI
Vc2yVBlfOKHdzYaOFd9zn9bHdtGqRUJ65bGMtB8jTYuTMBb9oS5r/NHv2/5LrdVwTX3UfIQJ8U87
ndefB94jryFtOgM9MTOddtFhm5BomZOIFW5a6/hTrspkCbCDtlhtsZA8zm+wxcxyEGlXuZ1v43nH
OuIWaWnOOGoyx2vSnnmR04SuqKjzY3BCabk282tYyr2eSQdd5l3crEM/PcsbI08c7QRf4EyZZDlQ
WSw63FuNa/fKXjMV22tpYnli6dT52HdNDY6i6uUHrVGylEl3mhR1nrgIFPWorgMyG4hMU89vTbdS
MQqOch1ls0Aw5cFkZOu6MK7kGExNlmTHFqPRkVMQdMH6lDqebSzfqwrWX4dR25Vw06JUbl1F0WHV
V8X3mPF5Z0fxEfgSOfcL7XyL6katkoomy4IodYnKqDoPuOEnjuk716qLIXHrPi4+VVktTzrKh3VT
5dYm17UNHg2154nSReCC9vAPWdv2N72lo96Lg4IeZhltj6wgbZZ+hZqTxpT4yEmcbCFUUVy1lFZn
He39WU+aYYlVF34Ez5Z/ZbLW34XJ+I9exSZxmakCV8rgpo27aE7UIF3f5ItWi/q47yo648g2nqVB
Tk9albUSKI5a166AJ8tTgRKvcVqceGywoqMkJMWVX2dmrnmuV4Kmyvcoi+IfGUHFopJN8VkEGWNz
ooP0Ow4CscyKzl/XyBfHjcgsN+mGchVKcSjr2Enc3gH/5ibEJCcG+tJPI5FW6xj1Zl6LSh8V2jJr
31hsFpGYnrQJb1yryerPglDmOrlsKq8iVifcCrf1xzyoxIfBkv2tjeukdmWtwF1LmOPjpDXWZRhS
9rVQGkxPbGni6sqKstFo58wdBt+fG1voUx5n+ETZfgZmqelnsUh65EY+FUtu4JQrWBOtwp4jrcJL
Uai9TnOxie0hX9gKb0hd6bUVZPRCBEHlIrvDH1ojCZjB3jnri8H2Aj9bjwAeFQlGy8HUXtNnaiaj
wlnXwkSrwNHYLcNMn+nAwZ+4MM2841ayKApNlxaLstyFw8rmgoFzTGJVzSyN81U/2NVHTgNybcIy
MS4y+TCr20ZeIBrli6yonIUdluiS+lFIvNTKyVnsF37oOk0nPyZBxpctkNZea+MPwi9bgD0l9rqw
0doQ1h1J44g5UlZxG9bKMa7Vt/LQNwU/5FaUe1VS9V7m99VZPiT5WdznxWEUOs5hh2nmDVRZXtsO
clj6qOSfIRZwLjsso96tKeY/RGrVX1Mt6MKP8y+0SPjciuRH7JRVBPdnG4g7WlEdOmDyAjcyUXjU
5qW1YplTKQ92EZc+OO1iuFZ5mRZupfz2yKm7GdXg3vpYBLA0SbVIo5ie+RCbLpACZ12zmESLVpQ8
muFigPijAyN8goO6mFVFeZXZZXratA3JPX+wyRL8XbZoSB3PEmP1C0shfujoRJxyxDvwClx9hQCN
VZ4VCQhAev+wziPfC8JYOi5HJYpXNAmQBys7OWt13oReSbqIutzWEL42VT+Prbg9Z2UZuu2A2xWz
++zUxEULeoJZCYtD8hsIfMM5IbGzjG0wK3AmFwTTHUSqmWscu71o7CT4ZMc6+UQciAFJUA3Eo35R
nOaxkcdDzCBaCai/snlep25gR9h2Yw0ezBWNv1J1Uw6zLsDRUWSkLFzVIFVDiCn1YVo4QXWL04hX
MnZj0yORu7gQH/yGxrPOiPKIJmHxkVkVXhNS9ieyKNFMxirwTFB0R2HWDvMAAv8vAxPHEWGXAVPt
rHbUSaYogrskR2nM0TfFiePCPozEK3wmISRL2Rc0NM6qt3jmNm2IZ0VtVfMcD5sy7L8rbn0UORlc
GTZslgwodKtC2Z42Wbu0sUW8mCZeBynCsUpQOk+i4BPAghd1L4gnK1nPcALBjZWo04YovK4o+Yoq
4rtdY2o3iONkFsei9PI0gYlJW+kmaZ+7AuPc1ZxkR0FY4EVWi0UYZP2RUM1p2BPnCpdZEnui06ln
s6xcwH4DxxusbvD8uMazQffG1SRdctG17qAi/LW3nG4ZqSH3UimW0qf8tGNh7OUsi9cZLL+NVfG5
w6l/mZqKHeaW3x9Rp7LXYZqoWRO0xBtECW4OSI+VyrlY9JUZvLzyqdeTunVzbYKTzErAs8dRf0pt
uLlIJHM1mBTyhLw0Hst55T7JWnekhsDBThJDBgQVhoMWMGcC8sPtxDD0SZ+oWqhVlFaQ1lkd94/K
QYCVpnXMLoidFdc5xFIZuGw7hhLtz5R5x8Uhv/3t4syGxmYM9X/Yuz65+KCykvVDrlao0+X1EJXZ
h1wl4amIZXz+50uR3y8Fp3lCTjNmv4KP+xK2EuBCRawLU7hU7hTZHHSkT9wMEu3bP19nbGaY3hMm
sI8Okn6oorNxo/fTC8W670kZ82BV536/CEVJVqzunHkCjzA4K8o4lh8aGdoKQE83OQ8go26HIDy1
/HBMrv0QpPuzSL9DDAQ8bLngHM7KgE3mk9y/to0IDWQZq6LLhrWdlv0SRy1k0CSRPZrZQVhed3UD
OKPSh14wQPiBsXmA+J6KuNZ5X6ogfHiExc+3/7nUKfx/N+bXL8cnYPx6BzsF7h+d8cdvwbmCI/lS
Tb80SvPzb4EwD9KNnM3Wm98IpGcoovsncTzz4RZ/tLXB5JECu+OBCCzAn6rwG3s02afyhHcaxz2w
R4wdQPSL4bANUEt4+oYNa/aePQJzBLWvuwMEMYWDhgVA/sAhQVUMw4nPwPM8HMj9QCgh2M0GWwmB
UELQACrh7OH/hlDCQGE/WeXjFWF5S+gwcDh0g8Ahk9urPEGgq6iF3F4g39Ry7uQktxLPzhs1XFFa
5/GGWCWtIMbpq57MjNPRsIOw1re/B1lJMsvTThfzIxnSvp7F0sqKw1amSbVOaJpbPdBMHc2/09hE
nZ5ZjCUR9gLOCbrlne7r8yTseLIRgub+NaS3BTsBp1Xk2E2RqkAUklMIFEIIplvIORIKdIurW5qm
HxBQJiBykKaoP3ZSnEU/rKoB9+89gfRh6T9l3YBK3poj6OQE8g4eOCDHk6BhB8f2HHGUqjpkobj1
W51FxaFJSUIOE9JUJT8cqsCo1htUDsdTJ7avHH/x58tPLBF06UDj+3jWBIY6AxzIIid6P0RYVMxm
6iZCMY6VZzSwlCHkHo5VRIuya4PSzMrQBCR0LWINeXbWEtxXjofIwFp8ZFiYATejdYFLdAKFWohX
X5ij0ez+4iUJhw5x8D2whMa+vHFZbs9RFyrLCUts3TCrbGxnFgw84MUiEcRA/JOVhrFvMbV9AxXZ
n+r2MjbjdcFEg1cHmheeXDO9bl73mmsLi5ughzXH3MbOk+pLSHwnA3sM/KU6zXx4/o9xgZiCcpr7
58vL326bQ9kUDmeVBPo/QIe2bzugjbLsLsQ3Fk94gT3a2oxuQJEss9KD4smJspBGaxwXfX0RV7YN
PBQEDglMyn8rCWw9YrC3BZjR8fgLe1uSkId+EvV2eUNYCyq36BEbULygZVtXZK6ET9i3soYpgACe
QVv5N6CsmlLOG6XtvH0Ble14AFYDdaD0AofSjTueICyZrAbDlB31ceZf+3LIaLnURZ76/dzy00r2
y16UHSyRP98/mlgyuCYcMQ1aAooKB0vCgVLbExDIIaIyN9Z3OK+Hp9ZhZ8JRIdJOh/CUobqNCATq
Kq16J3c7iE1hIqiyw/oizRlQA5mFyuxCAgNVZrOC6tI5TxuVVd//LOa2DyccalZwNowN2yXgSQyg
LRNbUre+KO1i6L53JfAOtmvXsQ342F2LqeV2JW6si9yJi1FpTKvHHwoo7xfw+W2y4AkpkLdhOKMO
4kXI6CdiiMKpTF8x/T1LqAU2PALrNbRu09ump8fYp2D3K2Da400aUYhlvTJPS0QPhRVZTewWIVjb
0fL3IYzK1JA0x8De5BCG/3m60FTB4JAW2BcEhRPhjJtQp1FYh6EiAPUA/L3yHWal88hUeVKfFYNR
eea1RV+AcBZPG/hM90Wq+5mIh966aPPcX1WyhFTES4fB7o9TiMiM72YSaDPj1dS2knOWymBIPTgL
uwOT6FhRjzIgI2UCfzWGPBeKJS/cENQdtwwl0MbQtSSZDcVLON90Gr/CysyKJmvyb5xqGlEvh/NR
YCn6fi1l6aGBW2Da/f7eeiY1gc/qO3OSA9MDH3WtwaxY1C1+WYfI1IrDFh4IRigwZA608f62LOIu
rlI/1Pm3vAQtKua4igVZOyjE/TGu6h6mQ/pNMlylYdf33K3Dsi1CDwx+y86DYvCtwzIl0XBVWnXF
ToRiY4DQkSZN5DKu6QiPrrCEJdQ3nDbneRnFw9WQsLiNXTtJRqelYPYBIJ3JEH6JIVYdroAY7QA7
TKMeflRADBsxy2mFqwXj9Yhd3AUKAozi7vJSBMCguEJ3EfwJDcEDSK6sbIwNTE7TeNNVLCvyhWxK
1FwQrAfzoSxjv3STJC2d1LMCP+0OAwLO9WsmMp9cNXaDYJFxoOGiH02RaQhR/rw2plYTZp/D3sNx
WzVnUFGcOBPs91mAZJ58GxDkcMA6OMAhVG6rI52scF20YCj+fMWpNXLG498cSKcgKgXfPb1iVdpV
2Ka4/YqHelyMbU1G8+dUPAbnzZqCsm9+hAdYhK1TA+G55mBYYJ3+WYyxVLqlFJCyMkipIYOFZ5yR
35LXATd1YUmWXqUkSw12ja6pdauLsABrFMZVhualz7U6ayoRgMXJQ6qDeSCM02gXMqU2aYCdCYrj
xBfsosNlInq3ahFrzo2wIEcr6NDpY1hEduhGNvFV7hKfoVHZQxvWoW6AOcUrP4rNqPkNFHxPofuG
5z0UDErcNcs/3/HUrgFxISBfHu8a7hZDTrDtrWLmA1lTVPxTU2c2BLG0LB0IYpthXLcEgixyGELJ
D5YtkOIYfgTmLrK1WD4uaVxHreNf+B0bl7RTqCEtD1Xu4NFEFkNlo0WRNHmlgP3vIZWd+WO5E7uo
FyloJ0cFqNGfb8mZWDYghoUAtwlWDRCEVrJJKlHgLB2gLuB8EibEoFsmD0YBjIXrUXXv9Bh2dvQg
mx92o4qDrRxNSplDOr2xQgRhPALqHX6lixj20yUy4uRQtck4D0XfanbiFx18S4V4vMU+SFm1iC1e
4kUuygZXXg/+Am73hVubZABwa/CoMdgwBKpiU+gDmNyagSIfT2qon+OgGS2VKQtYWkMyKH0NzHbs
QEXRaCgkcicb/WNqaQSAdCxNgn4+pAw4uYXEVt1+gii1hOloeYRh9UFJEKxJpiwJS4y0ST5atxrM
5qFy8hbMmoGIBC6ojG/DO8ixEExFGhCYCmN4aBmPJnUEKhFKJ4J39/MzmsJxO+KfIu2JjgoIFyC6
4g6QLvA0nN9CXdQOhPWssC6blGuwDvfhLXCgXRN7kFkCMfeSWZi4o/GSBI5BdGxwS9AeOk287EhD
1Jp3HCqgCFaI6eF4ErUE3w/zQ6KcaDr3W0tDzYwluIcJTxo/g5AFjB7MUlt2CZTPWCX8aOEbIsAY
gEI25yU0EoEHSC1QfNNl4KgeYAuKNoOp7BKRga6AFo1wBHE3AmFFCsEP2UeyObd1qkESGsfgm2Jm
xjz1z7NNJN62iXDzoxMAIwEnoUMUNM1sIBysrMDueqit9Ax6LUwdY6DKW9uPTpgzAP07L8KS5cKV
jiOj0C3LQhVHdlLjjro5RDvWcRmkFln7acixV7S6C65tldiHrV8TNot5ppMbEiVDeZ5qlsIDUAeU
tKekgdLKMBNRJmnuFRA/VvWibaloTsoi9DvtstRO0Qdsl0jOsqyUyIs6U0OVQHeiGCIX+kGAevcC
KEiCMjRD2QJH11k0goIAVCprcsES05PAsztUt/Uyl22IfIjf/MCsTMghMvP4kLTDAGktLMV81cU9
lDqLKo/YooEGFDyjKbC8ly3TjrqqSRL4M0yMg7we8lPdQ5XdVHImldPGXgB1gUM4iMbMCm230NAi
M9teohaFziKwKhHa8zzWKfnU0yaIrU9S21132ZkOm7VVmcw6B4/B6xtaMlZ+GngTZBpYXo3C6qPs
hiRe+grYjcWgiUi1K2ONndDj0ApQiO8ojUR2Ezq5broZLJW+uJW1aVvbi5O2QtGh8bOCihnkATRh
Sz+1YnYiEbfieNmw3KmS8DYUGTYwyx3CQEOuB6wbWNIDggaG8CMc42aYPc8ykud8VUtfhcmHjHZx
EcyjJjBt86Gl0BCjFj5J25qe+5mDixWLSBiIBawVhmM3bwYb3HpSCQXce2ARVphZ6JdD1K/aoLJC
tWxVCt7Gi2ULjUSzJlc1/aKtmtFqBYujhRpviyFsgV6EHKIu6Zoei46dJg7n8MPc/9JSKoHPYDsF
gcsNuiLF96EupNMcRazMA+cQdZbFuddHNK75ssui/2Pv25rsxLEufxETXCQEr8A5J+/OdDrdtl8U
lbYLIRASAoHEr/8WTvdM2R1RNR3zOv3QGZU+eUBC2tp7XTYJBAmUrMe5GNOow3DajOJQ+cPzgA52
taSipO27sJnNsEfJI7kNZ9ZnUWquexfKYn2Xy4x2JUQr5YFJMLtQ0X9kLefRfkvIMGOmojAhZN8j
ak+C3kYZt2y4S7qpS4ZHKTdZ8NMmEQjak+5gubI1QtZxS2GNhjg9AXsN3dTEppe2aMYljuj4KW3T
EddTcijLF9cW01RblN6Y2bRwHU6QOsnF8SW4f6Qs1QRVDepiImaMvoasY8zysxTbMWPZsPT4oWex
RM+jYkfIJ+vSFqwut0VjAewj8o3LUkLgU1bmbahioTumb5IM/8NZMkO3UA0iQZEJ2c7xeBJDREr/
lQz+mOeRlBJYUuQii0cRjX0hyPdpQkEznW3XIdOqtyIJbKq7QlAX4QkSN7mPixxdN2K+IrHri3A7
Sfx9Idlxyx2etNmfc6wsXCHDP02vPILOYmlyGx1PnoYIvxtKdUzNuib4KI7YYtpwDyt6H2KMP8dj
bZZNrwDcBH5HvdH5c08JBB412UoAQJVhIsFc/Fw9fJ9LfCWT0TE4voQfk+Gwamz9M8ctKeQR+K9s
pv19Fnc2ev451dHbx/89yW+fA1KQ9vcsBYHP6mSMxPraQ97S2Us3ZgGDntId752uQC63XfyMArzV
ZUXfHpTe1wVLDZW3s+31mJSB0yrpxRrydyWUIZilNVUDPgL+PcFdAebga1n1cTiS3hZiCvxygPxu
ei3fZlAb7CDEtbcxibRDjVYbPeZbchVccVTn8dujfVseOe8HzE9OOvzFibLhGLyHYg3rtE3scRlB
RI5fBj3FTLzsUUfccoORZsf0vi2k3QWHu8Qgj29JOjvj76DVhfqnmhdx3PrbhEY7WGmL941lmoB0
junYy+sdbjhvLu0BIsWnrXMae7qU7YF8zBueb7eydHpN8nbE8pkpMlYM3q5Idt/NwLKPL0zX4wdZ
2wI/hjE+toPa6XH/o8tbsb24oR3a7jy2Bb4X5GECqVw/B5Yst9nbWunkXC7s8nPKS7la3I7vsh5f
ghNA4+LSdD3O+TWZ9jx+QeYmi7UxU7SMXR3PLcfFqRR4KWGzDAbY5gDAAJANHpNw10y3x3Z2OF/x
uz64XBbnHsmiDzcQSA5eXy1ExxDWDCUZoCzjcwvYMCkTh8+LZZrxA0kjHR7U5PD/QW3A7Wi8JYCK
JmD5w8PaLxygwAaJJf5StHr9mI/cowrgYT/W/lYilEvIf6YUEaawYnDFaVA4YtXJRyMv52ta4qjy
n+PcS8SbdtC6769+wslyGYSVZycG1LtfA5nh274yUmA6LtmPPTNpKNHw2PnWcwjpRKG35WXKNrHl
V8vb0H3ZzpiizPi9x4j6dpvpKd/jBFFuseSYvsSbY9UArzqW+Bt+Wsz9hhlIXHqMd+m6FD8sFjg+
P3VAH6OqG3bgyiVJ+7GErKMLubrPwH7hE3lIjhp2pW7GunoDWfaEDpaf3ThZnl63fNrxHVCaHdAb
R1kO1HCipAdEyZMepa9SqJ3GehkATNBb1efHflrI1gGEb/tiQajMch5w5kHIVGKaUesdk+e67IAK
IOqDNPRRDmOLPwfdjlF+3pCe8ehm47O13UOZyQOk1A7H3T3reZYvTwQwVuAnz2UUxDnfDB3mBtAF
3mEEnQMK3C+khRx5qnAYlnj4e0R2jCof1XFsKMqP5WZTm2Dxvc2kXDSQ6KyDima92XaqOHvqd7dF
zxbJNFCF3Uxl/gXxFusr2syOGZAkPsbAzQgt5Rnl5YFSDR3yVWTWpdKb+ZKXQUzJK/FDPjzkYLYD
P5NUz0v059Yl0vMTTrRsoNU8AP+O6mJImP0IRHLrlw9xO8m2rTkNmfDvN4bcZvpWrt06pZ9nXgCa
uNjeraqso3Sf+487cSnRlcPpAJ3hkiQaOSVjtHSJwypXsoRIDr+MIGRiG5gp3/wcyduznIwEQFzD
5xmOYf0IN8OwHvGvDO0RTZD9H5u3m9XxifEHes9levwOr5mO8InQhuODPAM6oU6o3A9uoxu4wVZu
kS3yhx2iDXOCgIEdu7JUx7/8XLLIKRGJSjR3xz+9QfBHOI3a2nqoLFmVpDYuHp1g7aarLR4B2JOw
8zK93qbx2OVttB9w4AyeCD+gPEG0gOoJ65vE4B8egFsedw4NMv7054WoLXGkTVgq0fNbxTZ2EjLs
CkonR576t4DVvwGNE5yWWA2QLhwg5GxzS0ijWjVpXokpd9EzZF8GY142sHjrTZe2RxoHETiuwdbh
uC33Y8NFusc5UkFIeWxykx40YzNu/liTjO9p31VUzKNSJyEH7Mbz24QABz6CXg/+H99L5iSStyLN
Blb8A/D1W0EPLAfxASs4RXDL/5PcFws4BODV6bPQOsdds7b12A2bRpidInLsoGEF8CKqtZuOe/+H
6u7X2u64PLr4og/Z8aJFXP83+N06r6NtZoCq3kKjBAaMu0AdgJ3095f6DUDHbophW8a1AFnh//Oj
rP+LYWAr+qngSCX/vUbi3mtdT4YT8g7GhWN1l7k4HqrrJJ6wJpbgkf0Mjn9/L79CCOi6hvVT4P3T
RQ46HOs8/fVe+JqlgG9l+4xWUwhjkCQd+fg8462Tp10jdf6nef7PC8KxCOAgL+C9wLP+DVHthY2T
QcX8PRQTOCjaHif+NQs9wtzPnf33A0wO2O7/0KDHCIHdxpQlMLzCMfK7CscPkrTjMuTvf0aMTewH
aB/yLFB69mQu1rM0fLdPbsuCbJQbj3ieWYSGCEoyHET/cEe/rnTcEUqpo5s6+nVQ+FR+p8VCGUcb
C9n0fnjbVBvyOuxx73qOuN4Va4dHIIgL2JllhsMBqUUkjhuRJpvcXq8TKvszVZmmceURWkKNUD/h
49gfPHnoQoZ6st7e+CzzFmb/fhC/P0Y8OBJnMaw3gGQTvO/313WDc3daUh+tD2Luj8i0/0iEzExH
9xSiwhG8SOz/HuqiIEDgRcb7an+4YY9uJr9ej3lkI2hO7x5+Hnse6jNZxRqRVVd2RtvP/+56gPwP
AzQ2BpoPkv8IB9nGgUSvnXx4O5aQJB9Pg/UD9sU4T8eB8fcXPOLLX5YpFgTop6OfHvQokFH9jmdu
Yfed3Wl/xcbI9rRmSrHsS26xYf5pC/7npfDooJLM0SEbRebvoU7xVAXX5u3VWyoCJeNBavp0Uvjx
96P6KcX4y8CAFeJSJQQyMdoKF3hp2q9PLo7By7BOzBfYl2Ixn1LqDzWCQ1dOp/+c9xEceq3nFthq
WSm+o1qsFtouibrFaQ0JTlvr3gD5uUsJsIf4UXHatvoqIDeg+oF7yN89LAUpKKfP8zQplEFWpmSc
Tmpwe7rUsY7zGep/SwG13WU+0Vn+WL7xeX2OYiR7x0eVTP6+b8UKYSSSnLxLgIlISDWuUGiwTjUD
VL94FD8TFBbhz0TVv6UVyNALHBb5jzD2Vmr0W4zQvQmVInSjNDzSgG1NIyS0+vAAPIypwweQYuWO
PWTzcCRz0VtuY0COYrfHpkj2rurnRSV7Nc62hHAaOsVBuurfkMeEY1NUPxOZHxkUmLUN87tPxXGI
s2kFsoTaos/Tkyk0LqkgjkemEIOtgEp18ApuvAvw/EEOLxnS3jJ7yANE3OZa5nF0gAHzaoGzhrc6
rNzCnE2N6J0C7AoEhoFlqKRYCs3rCL6YLVbVhC4QNH0sp9Kw7dRO2NzTBxrKddcfwDccjBZywDjN
H/Qyg0T40BmgzW0DERLkBGdhpySRUJwj6fwzoPScixua+y39klAfluIBsBk3T2MJW056kuMcxaiE
8e4kv9SwA4JLP4064Nk2m093G6o4AjKx1kjNElpAHhj4dteX8zLvFejoDdaZqCwseNFOxPOFxMOy
veax6oNoOEHCPVaKjcp+GoG8RK6COPGg3H7Gogl8eJvfFQpxW55HMeQw//3MswB8H3liGJfj0Hlb
GsOPbHBkQ4+SzZZQxJhqtXGuEkSyVjPcRtr3abX10Vp+QBDXxbOBs2s4q462tBJtuz3T0FHZhG7j
l46s2VUXZ/u1sn69ApKh3zObp7UvqXhg3TLEwIxX+4FjUV+Rluq5wu4Tr9Ka4VMbd7rxZcJRiw7Z
ckGxC0gpHeltYeIvusd2HDeT3+VbZxpGhMDTjSN7lsyTk9Sde7fLYYlPyMqXUxHibMCKzdVXYdxz
mhBza0nU3qp1Xk50BgQN7Ut7tWpXNqLciidmxARe33TfunnizSBMWwUyjg3l5XRT7Kk6Bz6CBR4N
JfjqIow1kTAHbfjK6wL12Kv12l2ge+DfprIfLr1Phr0KpaRnIWP9bAiw+WoARDNXUabbl83vxR9D
NFKU8k592Iq0O8XpEt/AlCG6SsNrdUcA053tMuO9BZLxJ4CHHfRKS1Z+S0D1oJ5JTPJ+TaXoziaM
0SmZ1fJ+XgkAB4SCZg7e3WSzhWGPqq2oOSu5KD51a1qGaygQ3Nc5JTI5aWcWlDmdEjCrZbT4XiyU
qSbikb1RJeQIDUkW+eTXrEedpPQtnZdkqnkh9B+xnM2dZyS+nfPkWKGcHhxqu243Hunsfcz69Rro
d3TT9ZlImwLR71uybdkI/0cBvfgCXeHnzUzb9ymKfJ12yf7HPEudQlFgIB/c9xkrVwzwHUExZV1j
dhhrbnLXwscTJ6Z7CAlDIEZJVa/wzWQ38H4P5sb6yZ5T49JbOihfAen9SLfwNXacP5AE22ed3dIA
Woy7qvVqZQ0NOjsRtowPRhD7ORiPnCwGvQ1Tieuhgehr1rXUwGeUkT/ATOsK/sDxogEUVGmslief
jP3TLMLS1/2ytC+TCNMn641Kq8k7D++nNbKSuD8wrgUwN2w8L/aa+GJ7LNNZDPW4r/IPqcxegeRR
H/Gu16kyZk2eSpAI1ya1Re1szG9IN5I/5iL3dxJ4/wragThclC8Vd7DJhNa1d3kRwdw6JH35h42Q
1DQF8jNZUTlPj/mW92cE+jyvy25nV0uixSN0OtB2bMK+pHo0l9X55CLNmv9hM/6yoU5+2Se1F5fJ
kFDJSbXfAybkIhbm3AlpYHhebEl5ZckExrZvlyoW63qdl725TMhDk6qFheEFBtDyNfMm+yAt16/r
vu7fHRZ4szKd3hMICy4xTopm8tPyjPwyqug2rneRnfsvOwx9l2xIOJRZgJMfRIgJzjKPiBTLrgAe
RPv8Cu/h4rWZR3npqbMv0HZluP81vUniMTvLPJs/A5ebHstRwJEZhvJZKbvftrOcYPtByEUZrGCO
IPFyYx3ZHseZ2w+2KMjXrF8RHNIprA8kKGweYFrvkmxxt96y7brbfKaB2xTjhcPK06A8PtyviHnX
e2T5HefCPu1pIV4KQCef4X9ZPuDAb6+w2dj9nkTQkO85HIZwINyB4U6yelHl0BR7GDOsdzue9zbS
j3BFiEfYW81UQxkSn+0mp89mcaRFcb3vd7Yk7hZCpR7ogNIf2mwvFWK28qeM9cVVAs6vXs1O3hVw
SAOZt9G3iKfQoN0FSvaurIPyyHUb5gBpF3c9zVa2nGK0fITNaSgNv9si0z4CZRkeIjh0Pg6L/QN/
0wLo7ZKPs0IGI+HgfPClhPySmqS7KbVJv7iIu60eBPygkPq4ly5d1+kiUnhQ6lIk7JZwbYtzGaux
vFGiMA14XDhMVvDdTVHuilVyX8q1UhkfH3QEvv82RBPDXOfwldm7qVxB9CTeJhu8spN6l3kSPbGx
7Eydeyv0SZTGvpdtt6oTKN8gblXX666J7EghQuQ8iS5snef9fShG68TlSD3ippy8HnSPWdNb29/0
qMntUCcMmUtNlePrPdASOdeZS9oPG4PFpNbxkN9BrseTZkuQIt4uKMSXj7RD9WcRR6xZaI7EqR0h
K7pal5zBUeLjUX7Ys8DTtQp+iksHU1U7xdcFASNwmYYw2kasM3XPZdT2MOCm7VDayka8heclIqV/
7jKoZqpUkOFJhyTaLxsKTVnHbErju62UfqxTCxz/ng0Ipw0EcnujgWzdyHSBsTVh/Q28Vn6W74YQ
5eWeYfrH2KsGOI3qD5WWSal6tyxEFksTcpkPKQD2WWM/FKA3a5fAZ3giiRvEXS/AzlZqBMxb74uf
xipTAcQPc7K/GjtC9akFUXjfd4BJG+k7f5W1JCmavIgFAyQmbQKztzWgIx1lAVZosN/5ki4PES09
q5XkZK4Y6TNAccDsPiYmst/WEqlJZk1IL1rzJDu1q0hdWiOFExGM6/MhRdsqJvL3ISKaITFzReiG
GpF0wQd0HHVoPgvcIpHFKePzJ9pOiS9PvYLzTJxMCvcXvU+iNXcv4HIVv5JTQWAvX7/su2hfWmG+
tKWhskKVoJ43SDtOHCa/S4yzI0aMyC3YL7bfDiEdHuCVdudV2LI2k9lNxaDSNJVSVD3Dy5Q31uaw
7RUdQXhdF/V1afl+ZnoAi9fC7wmCsYjrxM/b1Ow4a8hjOYvsmUE/ZJtuBdSD5YD1UkEOt31LtOmf
zDTOxWlmrL2D2V4/u2le2pPzLexoAI1bVkXKl9dKy6lJx2k49xOnz2Mfw9i+CH3bcxrdp70nt6kB
Z4nmEeCuS1RFTZpy9HxzzF12n8JzijY6g2pimFVhHUty/QD5IOzsxsL6Vc5b7Oupb2VN8nk1sOkq
Dgkp9JDues4xuFMAxv28c9t946C9p4sEvdZY7ElYt0JvH3DI4+zvcvipOon0ArfA3+PQ6c6OlXnt
RiM+yq5NvgB482dodsqLjkt1ZobJx0jGFi7qXHyKR/UySAjBWtRtZ5Zy+Vlv6aIrmmn9OYu5vXFp
xn3FrZdF3QEbveEmxaDbGAB359catW72TqIquVm3pPvai4x96XmbfOqTbLtbQdw21Ez6OgNi/BHY
O+zqCGkebj4ZT/c55xnSVsTGYw2Sr6Q/auEwquPQ9un8qtci6k5D3oEHBZas8+uRjnCPzrbzC6im
XQMrZJtM6mxAGKnyqJP0fjBz+iqEWPoqHXAPlRyYKOoe31sD/cKaEMHQa5W7lDWLgI4T/RZwet8o
ONb+ZVC0ibo3WRZ/wbm72aqMim29ipY+bxYjoyt0HklfDtnAOdnXHp5FdAp5R6mXr24tDE4HFJ5n
7TjEUJrT7A7Mnb01AZqSyrbIaO787Mxrny6+g7XYIq/t1sF/XZaAvYI9iTLNGYCY31aQVmsFQm49
jXLNboBRt1BMdX5HLg/V6HcCBSk/KyaWW4JmGyhlkY0szcCniJ6iSUHyG+8r/bjMw/CZmdXX/ZzN
zRBHU/zgNpY8g1xDWwwwwpisfNnEcNmQU90g+I3byU9CSGRyJTJPiDgi/ZCh0UhUO34I8YKKqTlZ
s8JgAEEKFlFNhBKwUa/nds3BpKi+lj1yNHs6qti15mHqUqTU2cj3T+Psxv5dqpNtblBU8B4Rrcw1
/Ig2ce0QLlGcypG8y13Gi6pPJjifB6hGo7Feo8JLfgZf1vv4vhc612WNYtsTU7ldqNnVDOctDY0A
fVXAIg8xNwkNvNZc9beh4GkW17ND/WUehxXgUFZ5qLxLd7bOTN2ntu1hL282bBWwKDDjZKOtVj/p
fDm3SNXGaydcpP6cp9mv9CQgf1LjiU6g2p55nIJ6uRjopJaxsYFEsXyUDr0g6EcSQS2FJgMOHRhA
3niL4X9XUclizOMsx9CURnj6iYJkEs9vWG1kDr5hGcoDGU0T7s0tenAdzD3kAgcNgn24s28t4bHP
L5BV79hvUzKX3WdnNhGJaiyAc0UobLnccpwQCMfLRyeAJxR3C/JJ/4DeEnEgtWtnN/WXHeQWnhZO
PKnla1bAo64aOiwujLeZw/D2qtMQWcw1NC+Z4s/ZQk2Xn3LoVLvsJnZuChoypG5BioPSoZ3OxhQS
8ThadAODbHufQsuFzN2UiJihRNOXpSCXbmEqBAMQdgWQ2tVQVLlhI6d29KQbTmaD4KYEdDBqWPCR
+RUnHg05Bwm28tK4KiFTSU4s7Bm5gPZTH03hhpcI4pqlSjU6nFfEYe+cIDZR3+KxR5IF8Tt61Jx0
PpeiWS1kKr7a0wnc45678ENkf1N27QrbNV2vAAN3dzrmWd2nubuXSQjqZDIFrdZaggc20fAsS7+x
6wkZHKuy0QRS+XHrx4tdYogYfWE2+Irjtf9m9pj3CK1EcbRSKYhrlmwP7+cuQrubdouGExJQFIhc
GkovNieLargq/Gu0cw9LcNJuU/K+6NGPptm6cfxq8Uoki1ZFKyqDcY9WFCNWJuKEbMLOV07Qfv3W
opEBABck1Cns8r1oz7BprTw6K5cU0OakUznWPCZan0iI56tk1uzzsA4kmWvG01bXwBM7igKVhflB
FXnsmjSmbvkE5QNUE5CwQmRXQ9IBm/fokhSyImBbDy0Kb1WRCWn4vQff5qst69mJ9fmADhSzhpLd
UXgrIK0zCsqNNLi5KUY07KhYtIgLbAt4MMy3UZVBWnc1mWGStQNe9rpDr4C1wcsnF8Ua40SXhDwx
/jHgYTek5EV5kpBWfIddHklBL017FyEMz19QW27iiUllj6QrS7srZDD5jSWMdq8IkRlspSuR7/WW
8XuoJNtvrU0w88W2e6jVuAMwsu+dr0wXby+Fp+5xs4PAEOBiAznMlEY0ZQpehZ6W7xOghwwtGPR2
nQCz6JoN0ph/bRmBjZD2M7kaiZRQJ1r6PPFWn5d0jD/ldk7QUgQyRPRb2CHQn/dQwXEUHg6Hd9ek
Dt2YUKCM0MeX3Vqu121uIU6bxx1q0JajWVKxlcOhjEAxXJuRhfQMggg0a5zBV9i0a7Yi9EawO3QV
miBBXZi184SkYAzzPfp9uLs2TdaiiWlr2Bk6CPNh82yB6HgZMUqIAdgXYkXRVgr597spOhLeGU02
0ScgCgFtrXpeQo3ST51ocKBLCK+AljzuCgBAtefG5Kd+hb6uyWLVnfbJ429aCjUdVCPKNGtm/txm
MZ5SPvt6W2j4zBAt1lv0ULKmGaa1eD9TC/f8ElE6oR7oAAKpVN9nA09vCzH0DCohHlRlE17eRpFI
X2ER7298ZOZHSPVkDQlY+gdMMW4EzcDKUHd0lrZmG+lC47Yg52qwxcJPTnTFgPhrs+FWJmmg5yXf
6EdYnY1/AHDVo6kG0SpUg1HJZ3R+akOloMN40BCYxCe20YCaoExhaph4TNVJJVJ86Km3W41zE1kd
0vNGZHYqjnnL323ZBhQ6SzV/KAaVfZogsmir1Q2fs1npT3bRukLPQUCPEFRCJ9WuWPKD/dxGW9wi
t/IR+lntyb11cPfMgF2+jK2Lrq3Epm5s17N3i1v0zUInWD0s6+8AC7CriMfFRwDGHcMyaPNXk+7o
xEPi+f1qQ3rdz3pJa7kW25GtxQrKmREIDwOBeTVnYswbNKhA4qS60l9Gmq7De5hlu8YC22osljqp
JzTTOiF9SW7HoAWkgVvySfDgP5V8SSozuxjOSdqfVDHwP6EqjhtCyfJSIN2/JIQnrxoCdPTm4oHC
4o+Jg+L/Eyw3xb0Hx39B5x/susL9AX3y8mhcHHhVLDpOsA/2xxL9yZDRJOiHgPPAjigz5qyBx/4W
IFp0t02p/ZcE1tEUHoXKhB51e+VFoj9GxUCepcjQeIsA1L82ZkzAhEFo2WfZ1+AA/ttTbwAH2Vcc
UOiS1YACh4npEwparcx7S2ZN6Dt0FpkQ5Wc0bYY0yU6wP0Mj4INUE6gG8I36HQlQ0qArVwqrRtpk
OvaLuI6dUHK/ho47LC+88xv9Skei+yupC7WQmhMbL1FTrJRsFsGrh5gFlBbkEbJMujxuoLtLdqSN
BRog1RZ972J/7YIHiFnlqadnQsat+JKP44KgMpl+8APiGBUxbZDnQabQRCFvW+hZCCRWUCMjjYeo
KsAKjU0DFTuhUIIKo7/HR8e7uQGfCZ0eepVtoRcgLLu2h1jItOgKl9ZYgxNYkFa2ezw9rVmxoITp
Mo/OJB91sfFVNuBhC9R9cAx1Xj5IqdEDrJk39AtMTrHJ3Dy9un5fk1DhW0wX6k0TpGTVbgQiwxWH
S1KWNQDrYyQkb2N0hBOtX9n0Lxe1e0qrjhc9/g1SeJb722iZUS/fyjDzIa99XBZsPf8DO/erPwTc
H/zTJayy4Dih0oPu4VduboxRc0hvyq+xhInkJ+md5j0F+2Qz1ULsuRXriE4eitiUVcwO8CFVA2iU
uV6y0bMX+YPn+vv7+pVcxm0x0PRwq+JtPeAOQRX9elsdDXAmtR06v2hz8CzqTfeh+hJdFS5o/zMP
/8BT/krJH1eEixuzcViHwfgenQL+KskAZlgsMewS39XbFdc3UQ1a+Vgw8zMTxEEDt8Y+guOjk+Aq
3x7F/2/m8A/NQJNDDfOX1fEf7Rx+eT/20f7h51/8pZED2jgQJEU0L/BCYTy5n21A0a4hLo6HSpME
dD7DKvvZyIGgUy3FyipYCXb6YKb/d3NQkv0vaEUYhUIHlhq8Qfq/6uXw60KmBOrrEu//jAliK/oE
/M60BwhBsiVE+5XmpwBHWYACG6+4+y+EEbgEyEbYutF9ArdMk99WLt/cEKFL0n61HgjGXqBP1VgV
+ff/t6scA/2LZMny0uPcxFXY+GWOvmj/faH/YK/5z7n6dSC/xSLWaTLqFZdw+xOLn0LXTPvr348i
iX+off6iRoAAAWoVyCzQGAf9LJL0t+mah8iAJZ/sFTzW9qvGu9y2E3LmFAkRLk2hxX6P5I8fnh0O
Ai92Zz9n/pRL8DHBr9sFDbfsx1TsWVJ3O5p12YU9AZBdKYBhv92VFgyC5gCtswUkVrJy/owi9mho
qpz8gNZcvmKSSXB2K6sL+HoVcHZZFPNp0AnIWyR7qDXQNRFtbmEIipgAigTPYz85uHw6q29z6+S1
wGF2Gxd7/jkCM51UggZxj5Muv4XIOtR7jFZRaLO63i6tcr7q/TI0O3o/3rlS7S/dgv8URiB1YtPX
PFXshncKPdaiaW1mtqsLSec7dNxaXvwYyBPcScklcmw46czKa6JiHAIuIWegiaiLvEnui7iHzzFD
PeVTv77PGDorEQhy7xgS6pPeixQMZ5iTeyBt2A+ybOtWO/HE5bp9LRcVntCK06GQ54CV2SpxvW7/
vo05/ySMs9BllcP+Au6MZjiKk+/WeliSwCgvf0YT8aL2YKE/lilcEGefL+RpXWN80THBlCT3OlD0
cFOLAhMRaN4oaMPvULJnC9wQLdSndGSmxv2hMyBdWO0GGT1ACPwdYDWptrC4b3L3L2RPv5cwYaE9
KG1r4qLu0wI5xXUcJkyJhfb2Mm7k+47eeWUltmkHMB2DAh0MHgLlO9COGN+nPO4Dyon+IHnnj93R
khcKDHarCifuDcQNp4za5ILue+JpG9L/Ye9MliNHliz7Ky21RwlggGEQaemFwwe4c/Qgg2TEBkLG
gHme8fV9wMzqDjq9SYla9+KlvMxkhhGADWqq9x6FkpfrRHB1WW8HZFA7oBEzpWXYqK7jo0y2x0mN
3Tm1A6wbhvBmzWQAMZtuVcXtbshsIjMZ93dJMXd3benzw7XTMDHsSALDmwpMCX5yQCVprMgNdZve
cahQObxOxByav87qUiwXbOu6pYoR72NhZlvuvhRJRyw5PrVRX/tidH5wnBafBfaThPvoEMkbAdKG
UCfA4GXU/otvSd1hlij+tRgcRCNgZa1uZWh5B3nQN27IH4r1Iux1SS8ah6msq8tKsbQvWjYvJc3S
vPUVXdlhtdJhcWbB5WDIBz+r5iP+y2ZwR9mrXL8rU+yrGi5k140pCcco9F/akbuyUw5Fu8L7qeyo
Qdm/jTixf1MHat1GaYYLvLjOS4heaxN0MDNXDkKxDa4zaJKFs7wPn8TbWpvHnwSNvMmmH9NNGJQq
SQpt8jKUj5dpEBj36pjMqP5tjcydIrWdbeX1Tg7G8GST6/ie+zI8qlmlen0kqDMYHWlYcNI9oB2K
MD80lD+HKuuyawTqA5VgPb/Ku8C5GbVZv0+dFnUBFx14rZUmL6hFTbcE2vM2KGv7No7q/HkK5XCs
p2m8HRHoXI9NZV5qozVdNZUjL8gs5zutkiTYpta8K3GHrdt5mr0KHmjvSlUwQKUtm1cq/PZYzyoo
uiVZZK3IXss1VaNi2/uD+tuIzJYiZ1qQK6z7+KecTVI2PZtQomRIv3xNrkfTkYglymbXUsbL1k3J
pZ9TxdigBcMnPpiLT5HM3T2iDz9YBX3Knyl9rqGxY/musPL5wG8b3AutmA9TMlUXMhaTm0o/qtzY
xHOC2iJ29hSz5LaIYxO9SuDsZeOQwzDHYlOqgbKrQ3KkPACJetfWY0o5jkp9darrvVKrKY9R2RN+
aF/ZkIMgZSzU1HF7WExc5Ip5XIncHm/ztK5ehqpt2cb65JiiEdghN5ncll3gexQ586boLar7IobE
TRpsKwJbXohcy3dDEaX2CnBHSYvSQntpLXr1UNqNuGA6XfowNeNw42hqcnj9cZGb8i5DGLGfxgBB
wyyt4WaY4/GmsYGH9jZu8g1zGI432igUI0FWg1hkSJh6sMbNxujdbhIQwDFSqS8kwptHa2ybdS9D
fhRttbIBCTxd5SW1INEE4ouRj/43CgvFQx9lGR62Lt9JOfsg8zR1FStq5g4USLGLdsnBLLpnjFHt
Hp2oTdkb68Ta9hPVwxdPBX6q+2un5ca4ykOpbGrNia7MZOwp4LWBs5pIxXkFIFOxsktN39dC79GX
2H12iBttBHlNsrtbw7CYvTYHeoLczZw9J4KhR9VNfWqbfj5GRsOno2IeubJEAmANlGC4fHUMGyWD
f0D0A6G07iiXWVimSRMPAxd2Pr2tz9plYen1vkv18Kej8dNJGpt3WW3KC18rnF1gNs1aVNQxWf2K
vSMarfdkWZOHwYmcXZ5X5p1TmcpGGpQR7bbNd0HicLFdDrvG0UhroZe6HUxL2eha77iF0+ir0DfH
W53E/LOWVekmL5ngpm8kh5kZ7aKkaDcgSfNfMWf4XjRqc98k5vzARApusSkG3N475y6Ps941jcbZ
RTXYc7vWzaeWgLRFPi78y3Qg9eM21PR3ApPfbdsm83FW1P5Xn/vK18wqfWrDgLjXtmL++52SdvR/
Tyq/7Gjow1Y1Su1aRqlyH/gJm4yeTIc4Fd1GkWP0jeKzjUamH7eK2slHvZuMx75WjMdYltM1J5W5
DatQQasWKWswrKFn+X5xhZai/lKEVCtEnWcbJdHH69e33sqM9BwZiRuRqFs1z2Epg0W9kHWhraoC
CC3yE+p0TMTtKAv1wqrIyeVO3O6zqdU3ZZXhy61Vg0VMBo3K4ZTe+LYW7IFZQ/59ncsIoOajoxig
trmhXMx2NF5bTe6jGbUCVzPaHhYR3rgbsgrZHgS7ST7I73eY/kks2BGHoTobfP65mq/IQs1XWtU4
boD9h9syGQa2QE37EirRS50AB2dTmPai9PMbnF3zOipkh86tKacHbG1SrjC5xxtMfM0WCLVzyT2X
2kxixTc6tPxtpwtYzF0mL2IyvreaNSgbvy7Hm8pqOLqtMG93FpRVikeoNJK1gDYYoVIMgUmNab93
Xm2ElOrLq6FNc83NMZrfd8WYbyk1ISuJcqu50AzR3lTB3MOjpKochOl8NQ1aeYBIOmx1oYGOq5Jc
uYeZRYMCO+uJmMkDr9KebUMNGpYm9Zd4NTeLNtHuK53MTZ/vWi1PH9SO6YS6irDaibQXNTCmKyOr
mrWB8/oFU7DoVmMEC1gxGv8QNizMSJPigBlsPkJ9tA7mYEwbu53qvT0JytX61JekfR2zHym8FOx0
eaPPR1SgrHlFR19CAcEc7w2lQg+FAK+/RF4Quz4/eruwHuDQzJXvYfmm5LPoJ8nLm+DnkcPyRDdW
OEIuXTSUyHCpMXVRdifGpEZoAUmZvI6yg5fe1vgsJ/F9yqelspRXd3qvY4RKIuUi8PvbroTKUxgw
eYZY+WVXrbXVjPwJZjP013jyL3kMALtqwc4pceVtbbseNkUaiJ3vR9QuiEtQ5si6c1N0IxsixPBQ
4hhzqZjdipIi9KveEt34j2aWN1Sr9a0Yh0WEq1V7O7Rg8c7R/VAgd6ttJYC2Xe14EXidVQN+n5/V
Wyexn5QcEUcbU3HHcIUU0x4C8rY6STLVbgG7y9LYpBZ6xX+lmB3AMXbsnDIKIog8DIC0QJQ3oxTp
WwE/ZjfPcfg96Hrp/avJ7EbYzvb8VpNJsv4ijM3yNocd/4SuhjK5mLJvjVJ2P8oeS46lLd6x1C6T
fddP80FETrIz0rDzlJCM9boIKuPWsMmnxtQc7sogSjZ91lmTO451tjZxJKItqxfUfhjuUrBk275K
uJKraXQIYm2iYtdWL049Zxeao+jenCwu3PVQBPpQbu0OAeJFk78Q3tMYwMztKw1ggOrWQhbHHjOS
QlWvG279eSr27RQ6i06i2bY25GSRZYhJgDCG5HlrvuJ69OWLAVx8cPtwnm5eBZ65bIttF031NxKh
FONGLRTXk+2035I0tA4JmsNHkreqT6OKTn9QlxPS1LISlZ8demOedxfUAwyAuE37iAdOemNbDYdU
Bv3FoEzJD+RClJzIHC8Kuda/7a0y+5k1lur2kG3+lH1qiTAuEVGTh1W4YJNEhXfuRo3RbSalNb7q
uYWhzZew8qO+D9GBTb+S3rKfRGHBF3dm2w2CdN7KJo3JzFOBIMabOQqpyHerThkHjKA1O1mcxh4S
R4TbdBTk83LaHiZuFesi1OfVgAopaGB6N1F2D6T4acxbkDvs8isSNxj6nYlLsVY+1nqsQ3FIhwhR
s1V11IeddleALrovkqy4bOdU7GvcpRCLAlycAc70hHqs4unNoGQe1yVT+TW1KSpsKl57rTPth1ah
dMS9095xixlWQon8r6mutJcciuktoWL8jDuy+BpXSfVUduVoUWaHBEMOt4qSXV9I8thJQkhj4Ew+
Gro25G5TROP3pIZ3suoQDR560f0KBnug9mtrlyMg4AudyPZHXqqmO/lLzlpJrueiT6lK6kq6axNs
/gMK3UuUkAO4yapsrw1hB9cxwdAqNtK42SC8r67qgMYSeKPFF9b/zzZHWtNxpjmrzhKgivx2RhLY
dLcoirh3BGn4MNaNzsFlaXRqyPxjQ+b/RVfK70bcDJgex7u5E42xtUwEQEo+oE6tZnb2UtGR8HTp
HU0fh9YNw6r+ItW0oTUBHCAz7NTt3PfdSjLjPcUujF0YmtalSMyJzaXurH2YOdxNYxG8yEk2q5yd
ENmPEmztAMwMVx3Ok8DJvvuZpZKudx6N0RguVOxAO/6Uf6WqRmT8tFK7vumLdnoJZr/fQgWyKecj
vrtynHnY9bXFGytsNLRBTM8DxeGl6L71aPWhcR/1BZL2LmLB1g41ypyYasJ1v5WK3LXIp2+5gzyw
ISc3YzmbhwpxKZ7L1tyUae4/F04yu2k92B7FWmAwoz9DeUYWuBI10S29ByqXUmP+JQdOSoSrHLNs
KdbbU3b0I8W8tSoaayDmE9da2Ou/tSDP3SIeULV0UXDw87C7ASASXqYykXcG1Og8cHGiKt23mEYD
PkCuHUi9eNOXerlG6qceqQqbXjqUHUjwpNhNvZ6i3QgwFY55uXGcHu9B2t0H3Qzy21LNgx4U064d
6u+hk1teHIScWASCBzZSxcvQ91wSylmHwciC6yaoEuLfIv/dtXEfwYcvX/QqLr81dotwYxXQyual
UONYvdDKzr+ghBKvyZYMTLZG3HcCQ4wLaUI611EK2AK0XFWNK70uSrmt8nHmaoYg7zqf6vQ+z+Ch
Z7hHdmHUBOuSFNa9KZpf40ipVZ0JVepKr2EEDj+QImUQ2aHFEVRxSar6aQVzM95TANQ2XCc8RYj4
wPqXT1ZmPmQBsTGyV7xQxEHAaWyE+VG3hsTpuwAzb8U0DF43ms8WV5Axni9lrR6Joej8YZEmUjpb
+0GZc7iAfKRvzAoFsprk9Q1lJa+n1vs7NHWJZkMRx2Z0flcIYh8Clt5XSGZ1uJZNUdEEqR79dWNr
yP5yWexUZ+w2IqpwzLcBjHq6U33iQF1yqW+zoDAFLbnUfvAhYiF/m841R3prIF2qvcEgf9crJOOi
smBOVjvu49nu47Tru8wuLFbVAtel2ohszdPiijXKkTjJqr2pWLTiDX+JMmvcpEGZrv9+KE3olmNL
ISVb39sHUxuzJP2o8WDIAO7H2ODIiHvtSm1Rzn481NuSEbl9ngres6CSiLsNQdjboZBzqRMtLWov
r/PuEm124pk11FKfybsIQ7Nd0TO5Ph703KsUmq7p5OHkYqR9O6iMfE3gLGi8KeEtCrw8K7MmZced
1Pjk+d66lP95PhY0JQwLty5Y6rdDQetBC4ua18umUPdXKRQfNjc73ieCjGZK+uO2BK+yStI5vOrS
cfxk/CUTfzpHBZ5kSpSw88UpaWwKjDJUk6Dx6JVBAj7nAc1q+Prx+1we4nQQnfKnvfiEkeyJtw85
ahwXLSIIr6UcTc4gJIoILN2/ToU6e/MkRhQOzrgpaoLkj4c+N390YYJXdCjeaKe4QUcaowaupV6S
JBPaLdnS6GNJBFuY2SqkL0RgU4jS4+Nhlxny7okNnHVLcUpAGX/7xHqDstGKGBavWnrQsv4rzIjZ
C0xmrWMxfz8e7tyERTtBz0faINgwzd8OFyB11xRaVnlW08r7SlQ7Lv/jpvIt9ZNd5tTo/bogdUcK
oHQYAPigb4fCrvTvtzTnbvjRvM5NEGU/oYbRoKhJtStSyurOtGf1OfSXZNJAKv7jxz03aXUHM725
cI/td4vG0tt5CNTa063AONKljWw+lKlPRjn3UvmES/lKpfB5amk3Rt+ACsrW87oL9LFPKcJBlqZB
4Pvk+517IEO1yYHoZOWdpYj6Z+EvGZFcTunAhjpU6VoMxXfTLr7//Uv7c4yTTS2SrTA5qLEDifZq
NusdzLbjx0OcnRxLN2U+DtMDx9Xb58Aoag+1aGuvJHa9CtCOHjBaUSjrh+gpxP62qfJevQmgPa9L
PcDy4euf7Wjvlx46C0kJRTdUh9TF8q7/KKIasux0pXAqL9AA/7RFa7qDllSXOIurfVI6f+3zXrzr
1tLiW0ihWadrr+JaZU8QA7wsHwlQzOkIisv6JJR4Pxd1auhSk6R2kWq8kvL/eCgnoP8kzqTKi9qg
c5uyiFwa/VxamEk+mYpnRuIhbAklW0Nzbp1ME6ehkeU02YXH1oZyVWku9Mm6B1f88PFcOfOZNMsQ
qsa3Yucylo37jycyyywBdYKxEfUxLqVnpFaIx3M3qv7t4EHLDHqj3v6z6/7ZxUC8P2P1N0OdnLHk
qEw/Mxmq6x0S9zkWMgzlCJ5Gp+82QKlnAIjEYyBT/HpdGWT31bryv5lcWTct3na4Nla+E6i/KdDp
JMAzY04O0o7LQ6uPyj6AdnEFhZ6EfoWJDeKdsuFe1W5S0cbtAUDMeD3gxd3lsLBAipNxXA1mNP/T
quT/+aDGW6HREkxwglPXQ2ckNZponCy/NJ0Veoh2vFNoeY8Oov5rlJxfJtOMnrO5o6ddmlI/Tf1v
9ZgEsAIRtyajuV86N0WSyqyGBMwV3dfM52JE8wQ3L7Iv5WBfzT5m36xIqs3CplqhzbeQMse6WMHs
6Vd1L6wDhPTOHY3C8KhtD+u2tQWEnyRek8KzLhO8vnxgx3dH9uu1E9A6wgoQ7HKuOrwtgXDdmRv1
xfKH/JND68xco08B6HfJmUXIfzLX/KwHtFhPvJdYaXCpOPqerw7lOq7jgraD+uB9PLnfBzwgY0FM
07YW2cs7hGlVGH0/lFnhOXZr7Mm3ZpsqqNtLUy/bnW8H7WVI6vXeiJzg4uORzyxfojkVnCtanPd3
jjqAyxh2Jo3moml66s1B+15R77lHlRb/+nioMw+JwGMRjtmS/52GjtRFuW9OXe5lfU1VpNco4lEJ
onNcnNd7XKGR7TYU2CcMfCTtPx78zHMSV+kmtXBuBuhM3m4fVhJ0pJ3y3Gv8AjLukN8HY4DUI57q
vw4DwCWxniwURlh4T7n15ICaoNBi2rna9uM05cNa2GPHKtL1v56mhBsIphBGcftQT+krZVOA4UDq
i66gG9YYEjxFj2+GQZpbEk8///YFGqrOgwkgu1SRT48tmvKWuZFWPBaEG0/BXg97Cw0sLfd09OEf
D/Z+ATIYoQ2hgaSgfXp8wZbTQrPLeDLFuA915RFb8M941O+DwfwkBlnW8tvIm6G4lqI0FBwvp32i
Mx0YXq4gxNDLFCtwvnFAW9HPt59Xc94fSFN+Fo2eH9EhFKXdNYvu9HgxSssulhErrT8kTvmMI/Ve
rxOQYKGZrsJO/B2lh23eUAm89deogxGXt/3H0Skb7h2tbyWe0nWHKe09uvbdoPb9ZJj3QekyDFdD
5KFEH6cJhd5Wxyjij/Z6RSj3ipUb+3LkRPx4arzfRRhFUwk2bAHl8BTThNQT3EysAV7UyWiR6XEB
r/y2cvMYVy0FdXt29an4ZJc8QbYvJyWjsnFYUtI95R3oyM9wWHPtSzwHgf5qSB3ScHmZzFcj3EmI
shSx6QuL55eenglI49kpKXup1g57b7BPqSNvB8KieZLVF9qO0pS3LAkOlrCANq7yAlmc+dURoCDB
MctPfvuzHwb0LDNOsx3j9MMgSQiXtqmpR3Y638QwOA7KSJ7z4w/zfoflFaGrJKXkCOSP4u0sy4yK
YyQoUi9vrZQWSr2nJtq9bbWfRS1nFizcKWJb9iF6hJzs5KBYsU1V9CYWY6kjZPHD/WhiY/34ac7t
QCYhAHBQLuW8u7dPM8O5GDFCJIiHmniFL38RxXTtpmnSlz42/j6K5s6ITJQjAxoHGLa3w9ltZPYI
rhLujv7P5d3VkXnMav/x46c6t3hsVruFJJeLwemJMTZJrs0FiwfYjU13VI0Smy9/UmwptnUg7R+A
9eM92cLmk6Pq3J6HkJSWfBy+7y89pE5VXBF94gWBuAEU/jzHwbaMH4Cg3bFdfzLauQnPtUcw2blZ
vkuSpTyjZdJf1aOxQrLL6Dd3HID+rz9+ma86/NOjg5doCY4jHZnzyb7q4LLusMAnnt0N6gOMomKr
oDhewevoU2pz1vA11mxaKhVtf1NNeXItAZXtQhtN5zzR8FcGcbnWKr/bpIONHqPr4s9ut9rZN29x
w2Zl6pL45+3Mqv1GlUOWcdqMBmWCtnrWWqdwUZU1+8iyH7uR7AS4H4oYuR49JAP8Ht8pvtMFzMV8
1R7KITP2ZJEcQFoKbvSQ5/j4RZ5Za9S0lxYflk4/qdMDMbX4HaKRcJumAtgetXarlogp/RT9yvT8
8VhnXsdiKVjiigV/dhrGCG0CLIfTx5t97adKwmGdSfW5mdLcs5w83iw8ik8ijDOLjiYf0LQZTeUh
T6ZJX6fTCPyJx4vlUxgFiitQ7VDHqBfj1lR9rWoYBagxeu/vnxUM4NKkyCBAPN0pDQWIVW03hcdd
7boyMVwB6DiSjcfgngQPky2Dv4/bGHBJA4AaXmwbbycba2WAklsVngK11p20HlUCRP7jgNfby0CJ
fTLemTOH8YihdA42gsWTV5vhjqVZNK927MEipEY9rNWqqHAKSuu/MxS2aZicBIz26SFaWkbUZjlX
NM0p8luZVnhZrda8iDpN+2T7OjdHFxbl4kNYMv0nJ2mPJC6fyQx4Tdbdd2HxC9vifdrw/aKgOmK3
bv/6csQGhumCbpmC8snpAtRGam0C5p83ixmNnzV8qbt6XZIH+GSgMxszKXX4jYuZBxvH8j3/iETL
eUABRvd2Lw3kYzCOO3uu7j+e9FLnzzjZld+McTInHCVOYkzFrOfY0lZGFJWHRjbyi+hMf+XTSoK3
qA4QlDCHglIJvhZDjRUbh+0OtEJC8q9DDZlHVHqNEQUcHXw2A71zvUhv68NsGOFROMHo5lPvf/NL
Nd9lDeIsbreTiwzW34fSpkgB/O9WagtqLKZ8/wXaEGKrXKPpd5E1C/Kk8h0uUGNwE6cq0WERRXhg
o/qGLp/hDkf2tKeFZ3/d62F21St179Ej+D4qksblDSfbjFxRvQoRCnqIE7NVMczlxsfFjVg4GS4L
Q4/cAVDt9uPXe25uvjbWZZ7oSzfUt1/QrJqqpblN7iETfq7G9tkOyxtDV7Z6VmC3B8j88XjnVjgx
N8Ee6XsKQifjyXDKKz2Ycq+twiXndD2IZD+0+SfB6/uUn0GulMIWsQlputPOobTkw1M7OrmHiPxY
0qYAzaD9o0q+UoS+QpDidlJ8D+jW/PHT6efHJUtrWRwR767wTplVWTlIciLFND+FC6OExiXKEaOL
mm7QzHDHqcCQb9qkr9ZpjkhQ6WBNmJXo9xKVv6Sv8V4HarnVWgNrPsJQJly5o95JBduJX6RG569h
RAqYWHOwdlrNJPdizetA8+9EYjSuPcuKJuqxQS+JuaQXCr/Pgun/hedDu6Uh97wrx4Em3VLjn9M8
wA2bNt5YiiUesOl+9inOfXGMoJoFiZiN4rUh2B97RKQ2MsuTPvfU9nmi3LuaBnWXaG3/ycw6txf9
Mc5pYNSXfZYWzpB7toTEmJNvcLMw3Hz8gZfN5nQzolkdt1U6I0JcX36JPx5GrWhnUxl17lF0gnBJ
k3Eu448wv9HUN9MnprOzg5Gv5M4C4ONd2EtbGGS50LDQ35kZN9F51xvlFgUoWuo2+uT1ndsITNL+
nBZY9t4Fv+k06WaMisqr4/ooQHS7IOgei7T+1UZoFkLzkzepnZsXS82bCywSAuu0TjPTzpL3S5wW
j2mIy0tocCjrYY/J3lgXuhJ6Rlm1Lr5Z/Uuk+qE3BZgaAszZV3ZgJ1t4gdNXC0sQ9gw/gO3x8Zc+
++uxIZJGIn8LWPftlx5Gv1GSkDBnqMpfuhM8hKK/S8GU/HfGsWxuilx/F8vc23Ea+vuEJXo8j5to
STanfc4nBWJZV39ykJ4LW0lOIdqghTo25mXr+mPq6lAh6JAwZ16LZyRskLgO+bEu5CG2tZu0qO5p
VflJouLcBP5jyNOANZ6NFI2emnkgTnZBV/yi3QfidpAbRf/JnUM/N3+5kVIkI3zkLnxyL2oH2yjn
0crYZsT0vQ2BSESwsfpUs13St4GrlErkZuzIm6havAaKtigza0R/Tt88GiRVHv3KBpwicCzgasNn
FLb1XTA7BWSSNHUzv7G3ozXYD7Zk11yZeYNgSmnG9Zwsqc1C/FYHgZ2lsNcjUNe46K6R4pQbWGK/
4I3TqGXSo02XTeKuRHTNYY8d/eNZe+4tOItTlxQH8/a0AJuCwmqgZBD5lfN+bmdt1arGoyxpbSvF
YxvRp+bjAc994sWZhVDGItl6+trLWAtg67FMospR0MV1dbmlgZm91gOf3m3Nokn/eMRX7cTJHoxi
RvCALBeumSdfmganKVXSNPPMbHbccOjMOyPUejcHNX8RAox7KEVmr2l7vPiuqDzYYZs+ZN3cbsB5
OTtlGFCuf/xLnXnvBBuLBdrBGPjuyuuYtJds6dfgwYczNmE9mVd5SNg4ATB4BMgze+giXz4eU3tf
7jNQJZD1WXZtkObi7YoORjmXfs+KbmYfKStMwS2CVH0LyrPZ0f5BXzFTUE7KdOMEdehO1GRwXhja
+uNfRD+zVy6+cOQYdIik0Hbyi6hII8ysjTJ8y7FOaWTxNUR6Oh/RVkM45s1Y+zZGjYzFCkhNShKZ
FivUUaM67G9BnqjbafJVupcTeIt2Vp8Ii/NdODClcEwlW0R9cock/xcU3BVbdr8xzDjcoBU21rWS
t15oVtZmDDtrbQcXokj0uwRuwg3LFhPaxEJ4DO3OOcAT+6Z2U/LJxfzc81MBw4NuLRX608QR6bY4
bVqd50+TkZ5LAVpUc4weI00Jtx+/63NDIbxGa4AbnWPjJACh6AR7fTmWnEIP6chkL26+sUwOTpgG
jx+P9frdTlfakv2l1TxZRmSMbycYDXDSbsgiLge9hMnWUjDG7EUjs50P53sNW1u70OBj3bajGK6F
UIKjaBXHNfS03JW5Wv8T1f9/fMMn+Ab4Brz6/8MreEdvQLeb//rRRj+69j/+x6+8jdppYTj885/9
i3CA04BIhSCDWxFqptd8/n8hHPT/JOfJYaEzodjBTEKD/2I4CEANoEtIkixyT/7P/2U4qP/pUIRA
aSPZfwhRtf/4X//zjVahOfn7P0Ua/1Qt3kw2djCq5ei56BCvqqcniRQTzcOLqPcKmkGvRQgBLpxz
x5Vt+zSZyYut9jEUaHbxHJCfm8RIw8dxwk2tJaWrtva9jUfzoCARvcJ+fNnbBoRBxbwWVa2vQCDm
IAHwBE4d7nmSLvPW0DN1XQUlFkG7cralQ4DgmJ3jsskf2VnVNbwhbDKGnWy0ClJcoDEm2OrejbWc
MdVKXcdJ89Snzn0nowIfViFcU8YvplKqeC348QRmpItHtd6Xff2kcb12Z9nrMH4xadKP6gFw0xds
Ui+Y+SDTyvIJY8/vImhxmSEhdC1THLWQepTIeR6Et5ho6+rJ1GI6TdY4hQeFx8vRe7sjgo91r1j4
MGys7G278RteTe/4m6DN6OsaJ79Foowr0+RVFnbdkF3jD017XoGRBF95BF6DaqPjxojpYzFeAqHI
7UtD2YSwSaloisKLDQ55rFPp2qxM/m0CusCmlrL8l7HBRhE5MA9nYeYrtIDNqgR4v5EtVkDKSUeH
iuUmxfkAFmyWF9LAv5YPuth0Fb+QXpoJnr/gKx1rAJFanb0mP/ebrEHhIT+HbutPyRotpwhWThr8
8FOFGKd27h0VK5uep6XbIIh3F27SFiWPTUe7Hh1K7DT3sGkT6Ml4NgD3YeOdEZ8OGDlXesOgg7T2
tqbcv06SqJrs9WQg+Ckt5oE26cesx/QKc+9+sAk2RMJfAGIe+4hfKogTY68rtbPVYipLBRjqg+W0
goBomUUtP8vZcR0BPqAVawMHow9jIAzmQh9kYnUppIJMymvm8+/RgSrGrdBe4bZ5ITfLt5/5u9iX
6GQ1JV8PrQ2ery/4bzLeUqOV9lpY5QyagnCnbuqn1++dBYuCK2Va0bYKw3rIlAH0w6ev4L11xFAH
VQt+s8iZ1SY/a4fMTttiqhTLWghIDX1NQ/7WtOFCavwirDx71ZdJdN3xuizDup9mvvxQsU7oRu4f
BpoWXoUWq8OxmicLNLJr0muJBcdkWqyvry8jL1kU2IJmsL7ZCz3VxMZXreqQChrkGT6TNk2wJ065
o32B11a6ohyQTNVT7+ptSYSZCbGpk0JFj2XwStWe3yEImwu7UbhpII651CvMvRXqrU0CdJ322Dq0
8TgHUlgwy3L+5TjkyZUtWKiwSGDH92G6SaYg3aisEzXto2MfyuvX5YV/ffZUrROb0UhpWVvAF6GH
By6EjM9thE5yCEIyh6Oq44nTlmWYUCh6/bZKxuMrfn5p0siRLYQpQL3TccHQl3gK+X50JZu3RYmI
pgmMZEM7T2dLv5F0PShM59cJsMxwljj+a4JarIyO64AB3BgzOJXXz9x2yLLammk0whPZQPbwn8tI
Kp4MedRZYSzwjIpHy1B2Lxm90L2IT6Alv4OE349qE/uKwmrO9NZxcXEBZ6m7/NKKwIXKkehriF+U
IJpWCk3mLv1EJNgUWREdEBQvkKzTYpba5WSFDvYlJlme6fmlApbUfS2ng118BjJvrzQ8O9Fo7AhY
aJChjPxh2tC7RqObrtWqOiBogsRKNPV+MBsA7TkwwjHKVE9dzB8KzS1dCz0kHbD5dIqVODu/E8eQ
yuFu1vJpV7ZsJiUKLFdWPLbf8ysMHeZwlkgBN4IdLKPo/M/eJJxRbF4XLXzl3lUC3NdaG97KmilR
S+MopnjamSj/V5gHl2NnYDJVY7ltTHjrSQGpLqzU/HI0jfG6s5LfjgHGjqwNIy/vGhxDsk4y/khI
8s7WyM1kYyxUAMWWbIEGuTorVfxboc14KIsq3dl+9buy+MegbDYs+nJF54rxYGDP22p1/cNWgf3m
ikbHnsp6yAqjoGoe3ipDd20VbbzSB/gkU0SKcKWkCLLXkE1pHJIMhbrKR8Xs1vRv/55ArO5XJhGB
uaEU09APcq7jFxEX41rjmiTdSBX3MoA53dhDGV9NwGIPEV247RWoaLjEYJ9xKy5AOHgSUXsbBoaJ
FcvU0sDa1oByY5LotCwZJ4zlm9kIS40GWpVyKP3uGTJs8ZOb9w8jUotuFehj8tuudGU22SXmuXFZ
GAMggrrYghUekV/UeL7cMob5k8VGr6wDjqI1Agn/yhmKWdkiIxia64S+7NY+/9/sncly3Eiadd+l
95ABcIyLXjQQc5DBmSK1gVGiiHl0x/j0fZBDt6T8O/OvfW3KyqpIRTCAcHzDvef6lmTQQeGvvWBx
GMIEYVVxFSXgE/CHFgbElhlA5cUeHHMmzxWP/n1FauUpcZ1/de7iCrhZDNSYdzvwGX5pjgqfGEei
PvuDiyKPeKbkI815uIjKe+w7jNi24ltnpdzpP5SAt79XTj9WVH/pzNfXBWCCPADPBZrQn4t3n65k
9lXTHwAtrIcdJYRI8/dq1DC+NvnH37/aX/qS9dXWREHTwhj6FxkPcnw4nEvVH4qZG2StBPwctAcp
4/rvf9e/m4B/aAIM5vE/XJO/NAH/1eUcoG/yxw7g99/5owPw/E8EQDlMXH2yeOgFuGP+6AB86xOX
zmdlD+vW9n7ju/3RAQjnk82voGZlocgCc/UmEAemkv/8DwHFjW2tTRvwZ3PwS8X/dx0Aei/uyB86
gHWpbqBqo5tgm887tX6+Y4EcmVZj9tbRLjxSYGxy77pKDfslSqZTEbc28sEa70w9jvM78UrulZ1b
oMpZJI/3aCcxXcpGeyvcAkg40tzLQnroo5OBxqdwdjDhS8u9JMUg72fslI+ltMkx6of0WMaO8aVu
IhKCoYadEIls1QxqcpBZdpiw8KVBmrHrDGTfLN8IO9fClJmHiQ0tNx8IxqP/rorqHLmi2PeCbxqw
2uvaNmkoigiIZlYmJ2OQBHbAeSnDUnPEhnbZPRFwTPBPVEw3deMV+6bw/KtZxhRLrjOZd5PW+2RL
5fq1Maf69UyG6xAMtWh3pmsUe6M24xdAL/7F0PJbYwJSHZnGI/TkemM4oH2rFjh9oLeN+BDzjOO2
hPdE/VpREpedIp/NsAIjI25PWPYkUbWm/Z79SfM+jryI6AT7qrQr9pRN+VNrZQ4gqsLK9k05ZQei
vQhatkaiD9zZCBUQo8+1l0YwZpPxTtXp8s2fx/kFrre4i1moHvAJdxdHZNMd0haipEEa7whd6M86
uehfS9FPG/Dy7g7D+rCH0cGfwVqZ5gR92FCNxAzlVv+u+YLRkT2Hwm9g/cRHC+TKtk8LElSJz9lI
O7ou86Y8ap52BAeMPK+tl8+Ec7X7th3sDwzuzH0zlZ6VY417ctGjo1km5a2xuIu5W3fOpwQkKBiZ
JevPjTVnz/Gc+q9ui1Q+S52GYARnfGiGsX30Iyu9XtgFXo9Sh/Lek3TxOVKWvMpY+j0giG/2gGpN
1sNtrR/sqUD+nzPJuVtmN70GYbXsZtcl6EJrPPe+ShtIVtjwvU0qxbAmgum3oEXcE00hvcs6Vf/W
T1NziRynOBCBJc6Oaop92Tgg4D03fWmbxLhUcWPfgdNdDlMCGkXXBnE2R3uN5a1h2li1fMwW4dM1
yuJYav2xqaI1rqKyPVrmxnyl+HauWyrSY2oUDebxgrV0SXzDbrQS+6ZoxrOZjBa3I6A/jfqxT2L1
lvSePpPrkhtbQCzuWyvG73Y7lcd4bsi0mUv7WLcRFnePpmV2K/NZWPk3yvOGEX1sma+uVz3Wg1ie
JdwWQOCVflcnDr3kBCvqZPNAwSiAOOaSDGyZ6SKc9o2JZ3brUsnCfGXK8A3Ga7KvhrUBXdLiyUsB
KQ30Z1t9yMsz+ApSAoVIj04PEIwlVPngCqm+Cs9H4aKQOaq6OsbIN081/OGKqFK0U25J4Vpk+R0K
guLejoqDM48KlNBSHUH/gqlt+hy0sC9eqRTTo8ued0cQQrvBlUcvW03ZfSN1uHUEC4Qiz5JwSVY9
QWPnL2QHTk+0Tdodw+s65IK6ZFknOc574Oa3WjftxsJpz3C/vCz0ccyrrNxHkpQhoMIFqTl3QBCH
Fy0aQe47wrjLdILfK+oDGRajPlwqfei+wcnknVj6ZtSBKZDFMG3ZkCCQSPAEvSh3bhse3kuRBmSn
1mRBz/HNIut8r02KBfQ8227YDTDGQm/VBsTRvGWSIuF61/3aqvvDU7zMVhYUCKE3eM5JVtFkCm63
L5dzDSv8eq4ifWsY2ktm5p0XxDGo6bTw3YATQA/9rnJCWtbPmAv0Y6ED0cbg3gZmltdfC3LIz1Gd
+Hc2KPqjlPZUgi3Q1F2qtHzjulVoA0Z/c6BA7TOMR7eIo0oVNsSMXAav1kMP5W8RECDvbMnd8p99
nhoXStPkM/7e9Ary3Rd/Uc6BJ+ISggEf8OBbKbfSmF1J2GchnFH/quyt7lZlUXud6WMLDTwtSHwp
m21tyHiHoCjeLGbSbG3Zis/5WJoHR/FXdpFX75IpM7/jfOmvRxutuCXa9eFC0tdLUhbpkzINWB1O
mvs7Ab1xT7wFcQUzbhnNiJJbw0g5xGkxgiFupwe956MH97Vs5lk1WzmZ3plVI1igCUjcjXCzkRvN
GInGXBuNRu+X/RyLfl+Rp3LM/aV5gsC5Tyn4aX2j5TYfhLVthgGYyqz0BeS+VlnoGqed07KzM4bY
PPlGnH+Bmc3IhNKTiQSP25Sv+FlGZnNgVTHVcDQ7/zXHd7Qpq1F/KaIuOnAyJcdIAR1EKHC79Jn2
rbFc/dQojzyC2JU3RloVR9vSyHQHYHBXzKP3hG4j2hlM2h6SISXSYXAJz5kJbdqJxO0u3dx+reRC
7t3Sc/z3nVoYaE1WvJ/EaGwWCvPAlNrZrnSThISqSyd0+fVol1oACpFsvDJP9Ttm+x3P/iyLGeSt
tMWsJ4eKlZKv7toYqTVALD+lbnZBrS2yI9TBjbz2A1ZkfhyKBALJNGpXKZlQZGqVt8NQ5Qdl9692
hyiPs5aBC6rS/muunFfisd5QTX24xfLq1dM9Gl5g7MtIiy7a8tjB7N92bfpoMps8NYnrPjJxMZ9p
PatvAHCnz13ELw6Vo3Grp7Pq8lMT81f0pwY5z6D2hTORsXZNqQXMnQlTrtvb1KyVRWRHmlxNDIOh
3E+9d9uqdnZepBN94BcS3qEYRi4cK2mz2WkDQ5qo1vf9TNWzL6F8X6dNq9WvDQcotZc/bIwpynct
U5Py5Gl5B6k7M8nQEvmZvWB16rvUfQU40n7R3SjObiOU62c3QUeFDm5Jon0BA2ipwkmOpHYEsbKz
dy+ZpPZkt9Fkb6F0MFiqNeLLji1+6k2l6fRQTAR3gyM/SxLjg25iEKnPXEkVW5/xE4wHOnOXfDfV
X/jJaeczqAA1mpzSzoLMahJdoGs15BhC457JbtEO1CJP1cL8J0HveeIJoj3AFIvJfSyMMK6M+TIk
cXvpuJqnRY2BStLxzcrBnnW+owXS0vq9UU0z06W13BILlC2w2905TY95tCN2e94MdaQOZH9aYd56
6V7irQY/Y92VSyI3WavFx8WK1ZH4xujUlWZ6UjoJhwaLZ901misodgSRERv+pRd4CEmfmPdpO6Qk
NEh/y1A62nYwobZjZDUMp5KcB1nUkNzGZT70emMGCmDH3tYjOJI9QPmwyRvyv+BuCuOd6Z/jfZZ6
D6HsWw/gJ7efopZMHIUhkx3aHyTwfzdx/9TEwahmd/x/r3KO9YgC+n93OFgI1l/4o4Xz9U8sGF22
rL83Yn+2bw6dHZQBbk4DsQqa5v9d4Ii1fWM9jIsH18NvC8M/2jdL/yQI0LU9xhL4b9ff+hfaN5T4
P7dvSGmxnLKPFmunyDJnFXL+IDDh+6aGyk29k96WgPUz2TCnN/P7CS3me1kNy3GkKoa8AC8LKtEc
5Rchyu4VgqhsGPVL7daIXVIskmYebkF6R8/5YkbWuU2n6Vui0iymdGSuG0bQubSwhVu764n42EaU
1M+zrcY75Ad0Xx0jVOB2SN3eh2G2rwZCtp6Tqc66YCHXowwU6zHioeoJvJsYj4lvpcfBHootWQ9t
j7LDt1FvlsJ5R3JSfK909xjjrr0Q9jOgomite4Yb/bLphyb6IManvIm13+IRk4qAjDR7XUjMerOi
ePg8xSRtmLNMPjRBjRv4sd22HFruLZlyfrmZZiFvM56w14tLoiOUGmv+INVJu6urbCQCdwAEhAOL
yDqrcZ0ghmBDdVYL68pMkMaiO18I0Z7QNLyh9kOK60Ryaw9R8srWAl2r8EpvL3ENu4FfOsXDbCTJ
TW/3R7umETgQwRnvEbkQ/Wxaw16vceFslrKEy5lQPO8XkpZdCr8ESEdNg7egNa+MeEMMhf8+G/oE
z9nrIJzRV/dnx+9UaEZ5e+qjnOmlNJwFaltNTddO/rkjPw2J40xhrvuNR8AoT9VdhB3nfnBLLPtz
Uh9yTZdfEy3yVOhz8tQh2UzNQ1tQaxuuR3KeOfHh+AVARa2pihvDBXMRePGSYYKb6z6MbXd4QXA5
Bw44Lu9sJDVQKihwdJJR7PonvJekpsUlMMgCucwN3Kcu5CxsZxQTTQsrcUqY7aeAgamyiepwkim+
9VTzIflXeiRGS0ucJlzeD5IyC4uRK5oXENeL+lZ1wmHMHnnFc4QP4jgIItIXQJOCBssZ3hrI+7do
94dN3VQ2raZArZyJVuyM2hfEF6bGeLMoGWfPwK6jaYAi6qV1sTUWTcGfNIb0HutZclsScmwU71xd
c7TYd3Upn+1kVQkWZ5007jq96PQsEVlMrb8pGRVArlDD62iPDmhHw3yKPV4jku0mW5OG5BRvx0oY
Nn08A4JDVBnUAHUExJdvKFtEnoyzshBjlPRQWrZmUcKnpPIgY7IyANz6TKKl3pSsXYxoR0rguixg
CZZOPqKQWJDunhtnU/nGNcksFPy1dQ/UH3yWbl8tDYm2s94xL9ar+UAFw+e+trllMBAkvqm8jjuQ
vHmdUMx6djZS9iIUMPN3abaok1l2mNjRZh/F5I9XvVgIXGrLfN/afa+CulzasyNbskazvryfjcqi
m6sde+9klbrXfHm3JHwx8zr7WDzxtAYoO4WXv3tdbW0yhxTTOs3ko9aTEFOM0NNlRU2XTrbxwAqK
U8srK5jX0iLQHo59yIYkISgm9sLBtBR8m/xWWNWzb5GpGi98sQnYOGQqvqe1TbYlErUwanHdZ6lO
nMkkC+/QLU7JOsdZP+16fMSPkmz0YfaPbm0tW1jWw94zgQ44DUsojidWRxZoPde2SnwvPtvC2JL9
te3n+radsumK5nv5LArLgspFj0CNUFDSArp0e+U+Yktm1DE6BYiaWHKmuDVnR5DakUZ1TRLv6jJZ
btY4PEimVHPLwNmYx413qJHRH3r8KVfEBQLyiSUdQ2QufQgUD4axBOMOLrK9lEzb9m5Xeue8M9/o
soj8jNNhN9GXBRD5QfHKAca74EMByU7vEy0sdUMnLvi0TZHxRfU0nw4/nXmIeGKgVqeXmUKGA9UV
SWXyJmNf8T7orNcpwqlblalvdQiaKMJcAv+kV760AOpuExU3M6vbSr1knr0z7V672PlU3RhDn25m
IG6Ppm8WH3K21KtrxNaDS0LfHbvTeDsbrb4rGqu/HhbF1lu3CEEuci3fMvaEeI0LuX9ILVGfvESK
NyG5pYVoR2rvFv2q0UjGirZxQwubh5Nqe75V4/wQGyUdVakZ6QWMoLpiLjUQJ1lEBz2xs3DIZL4B
gc2RWcQ3hi+zQxpp6a2W964X5IPnhjFn/kZkyjSDSCULCQsNaUt5Vl6An0dPCQTchIQqW36ZUzOl
l9GG9MokEewgzailjzemrxTOebiIZnmEsWqGYOzdDhQV6JHAbeVTG4/mFcX7eLXAfoiDwtFXn1Wb
3NtObzyY8WDulhon3DyyQA6dWSWfm3aN3loAMSeyXpdE62nPE316SxjaPIpk3XL3jjFtmTvmzAWt
Jcy4K092p+4UwN5shcYYSEH01vFzROSQDXL9ZdZiFMT15HbpZ1BeEVYaVTs9T6JcJwRkqZOB3F7R
l9vecNoNO08sII0+Le+eGpwtnOUq7LqUIxg7I2O3bk1sjZO53486mfXT1O7BWhMaG6cRkFdZbHok
2XcCBPiGLINTH2sNE5ruD//ov+vjf6qPESH9XXn8X8Xb17fy5wr5t1/5c8dhfVopSgbwGoPSDHn5
/+w4PO+ThU5JMICgVOY/kTL9ueOwP4HwsRE46WyxqImpuP/cceifTJNa18ckS0eG6P9fKpJ/LpGZ
vGArXd8FqxTAIL8aszKjMdlzW9rB1zSGZDyuCGJhV/kPK8dfl3HryxCJg5KLucVqIPi5El8MiVJi
oa+VaPUec/LpNuR4ejflOGhl8MPn//+xZuS1MCSiEMQQgQD0N/vWD1U/1yJjjSuiA4B5/0Z3uuEa
Y7Q4WTimKHFL5lV//4JUHH/5FPGVYsHQ6YMMYCerLvaHl5xyOJ8GoOEDJF/Okqit1RUL1hjoLlHw
duj5o/8MJVGYO529L5HEBQjovYPMpKIcAKBkD4MFEHaqSI7DU4mYcgJjz55a/1pNaYdICM47oYz+
fly6FMfxbIZVNFUn0vjKuyIv/H2hderJUE51YmZMoRSV6SWaVXqx4gy/jYirZE9cSXlMYzlvWyXL
O1Ozlu94OJfnJLe6Z7eJrxGjptvRLaqQNZCOX0/k1xjtHC9MUNLembIvPxax1DeLGLMnU0/RVehR
seO0rUgxBJ/a19WIMiKqCfJpzb03AHbt2nlkdkLscqGEPLuGqi9dAwJXkVv3phexRpew5mh32nho
kVMzopp8NMSeZtbfeECWV85STth1F2DCeougIGA+utOl2b2mueaP+WZKOlciUpjHeJSvAOPsWV4l
VZPt3ArnbThG3OehntSMEnVRVl/7zm1eM9hInzMO8Hs/1n3Qp7r03zNPgjM3oEGhpzfnGgwE/uEd
k27KKt0Tydc8KTwECQBLbhDmeGiKiKO7chmonQHQjM/evBRhHqUdydwF9162xBKrYGbfpAI8/JTq
bOqy+T5B/bWVht69lm497OpJVztvcDQKrtop37uyTPZJlXybOx5fMZSsc+x7PdmrCxEOW8mHk1RR
cd0WJdskAV9WVOlCtR2tvIjJyI8OeDNtk6dZRLRQrT1YTmofmbdbB7C0civmNL/Ss7h/j6WjvubG
nBXbJV6caqup1D/xEcgNk55vrSoQ54zdBVAvucFu8a4LCMlObp0jjWVCjlrPlwQfthGbH/ZGRO0R
Zh5KRE00SBaD9Ch1ArdR50zrLLSECkqmwzPxjXlAxA+7X0TUi01SOzPUbqe9j0jAuXISeWtP42gE
HiMFbm2+PZNtDtcit8xtZgzfp9LVdnanqevcrJavaoL/zpW1vzbgu29IwDQ3+aLUfWsrLayUd9+2
PqYHe3nRWIxdzCUxt+a8yIvmLst29NmiVZVP02b4w24urbtqLD/DhqzNQ8oOYLAY6w3J/K1iJm4G
vW8PAFsNy2IkNXuNuWLws2GTx2Vubx0TbXc4F62zXHkjNu1j4evxXIYM73QdfCcJgM+5HC2qlskk
9ifmg8Be3M8seh+tLoPMVLAOnTBrPLrULVsyJdx4Q+oTRlItylM7sFvdCXzlVQSMDCyFXibNir2d
O+cmEeMeK8ANEQ6zt5OZZFAQxKVydvRIS3w/5DY/KZp0iC9O22FCqMuuGm9jIsoZUzeYMZOzH2kD
ZHcZjfar2dCYZqT7RlqyHfEzms9ZP2qwe9HDu+/uRDp3kKhEaSdQXnHfPeSQu8DLUhrmr5rd5A/+
UKb7Tq84huvStQ+DjhfCjWatCyNhRnOAfUKc7GlAHDQuwwhDWoOsbitB/DgVIUE2k30wS02nX0P+
PW8wXRiPZlIjL5Lt+j+7kRM9zDM0SAcdjReQvdLsLAIyj3Ux8bq9Rc513hfgY6RendJp9LcKO0YV
lm0EhZ209frcWpZs0TS6xg6Rbc3qKCVgu/FVCHYFtR0jaWbkUeR/mTr+W6u06mGRekQWTaX1pMYO
Y3k3Cav5jijGu+KNpPEuN62aIHayuDY9HUSy7eaxPnoEzdwUduq8wXHh/Qky43eRdMs7bWRXHOZI
GKtQcxr+P1tT5YfpdcUzArnptkB1vGy8pawf4jJJm0BSRhgcHjmqqiT6g7P77yrwH6pArBR/K3XZ
fC/eSGL6/uOg9Pff+VPsTkHHuIHih2KLem5VtP8pdrfRwTPs9ChbKA9Nios/q0D/Eyotdh/49FHD
i9UO8WcVSO24MiYgBdl/RBn+C6NSeHK/VjA6fCqgh/qKOUCI84s2K8+Q/xoLjMrZmZMXGIFVQw6s
4Ns3cW+FtDOl2jXtfFvUJiEsZEwjNnd9ahC92SFdqTj2iNN5idKetGkSHZww9fXx+6ScNQ0WbTFg
TRrSWN1WnkbKaF98sbQO1VmfNrsq9uV+Fnq85Uhx5oAPMT1EyI8fMoW2E+D3cikyxqmsrJBI0/NF
RM0Sm31ySEtC/YqOVXPJmFZJ1waUat15ajmnnFKgYZjsbD/y5sxAdE5zJBQjOtYUS/cV1qgTWpkv
mdtqL2lRIrVsKyew6Kr3rGXiLXgXjkGqgRvCrMmMmeTd4MXvNkbMoCJnPCCv4Q5ZG+ZPP082sy20
IEPovtfj/KNBdjEyViRyvtJxCRBRTxpUq5pdu/DqNIJ3jpj0IHXVtWKOHPQmelrDe4yG/popMkkE
U/VAmBwhAegd6eargU0xkxrTK6/qubyyvOYlYpwQgjSZOHHjL2jJj+tiNFjVHPmcfyE4C+VOXT9M
mbaQKoESuBFJssm9pt8xkcQXBYiAW/BxEtE2cjMnIPV5fQtt4Nj80347ib27uDqRNJq2A6jNUSP9
4rnGt/BsTGSJ/SZyb2OMXsz9J5QiJDYkevkhl+YWxPRCCK52UtbcvtUWizbO0IHI6MhkWgYSbUTx
fFuM9iHyFtKxbNXeEODbvZAi+OjItN7XExWvIWeWT0SQbRf4UAdClzwgnd5TsTRai8ZifIqZbp+s
EhUWaty1uPWj/pumt10VQtkXd4pC7FKmbWKwJk4mj5VUu2yLpHoQGm2+6CrA7GYt7mWh/J30Impm
kThhxDcnyFJo90mhDaQeTK2/hzzPnjVuDAMtLFE8GTQxhviDU19MY+rPMRqAfjd2mv3kWmN6tkpH
/2Lxh28kJXlYphnR6TafZb0zvC4iS4Ykv/M4U6Qca4QChBBlav6AC79oRDvVNblMvjteF2bHFDKu
UGUXK845QNuKmiAzHn7raf590P/DQQ98jZP5/96GhW8FXhfgHD91/L//1h9HvWFYn2DhWJzN8E5W
7eL/HPVgcj6tCDtuero9jnseKj/4mlgWoIxFrgrBau3E/zzrzU9gCjjzMLV6As/Uv9Tx/2rS1AFz
GSakABhdDBdMa21mf2hW0X3UTUs04gWPCzlRI8nxxPZka53hjsMdvcd8yiYmlVsoIArlkDU85Qzj
W3zJVftPjj4GGT9KLNd3Y+lM6jHOgkViDvLzu6ESa3I/6QcUXpVxiXMUkkFP8hvBngOipWAYrf7V
HbBKBwxpVRsSu0N0erRI16Kvdqt3Xyn9hn8j6TdmURhP2Jg8QlsdO/puzHyzdz9c7//HeOE3DMAP
otDf3jHCYhyPlLQMM355VFqpm3BtZ3URE2vDjTMtxdPA0lTsUCuxxB/mycg2KWoMfBQO/sQ518W+
HLrZ2HTklLwjJ5Ak62iNvZGgDIZAlQk9ldvZebyN6yy5zXGGltJnDY9Hzn+WSXvOOSGnbSo153r1
qP5TVsNfLwP7WB7YwKO4N2CY/3wZXMaWo9YU8lKpyH+uY9aRaByRDAUN5rZblKb+QxMZxcvff5i/
DE7QCbA7ximMo5NJFqOwn1/W1idw/zKuLpW3GBcjT/pLJdl8eVHy/PevtE6Yfrxq6yuxBYbM5Tms
pL1f7jPQovPSdkl98RrdemvHGglpRA6LGeRNstXbvgDrqIOZDjMBzuyfbpr1pvj55blRwHFb6ziP
0+GXl3ddkRIzzkRmFTK8lVlvv+XF+h7spZRbhwM+mHUu/X4s2t9EpbX7XRW+PI7I5rFyiE7Hn5PV
OUPoqnwSXWPSKnvz/L3Rhmaja0vpEiBcWyQcC0D4/zDi+nXCxYWiROXYEAivV5P7umr/4dDQnd6u
bPYu10YflW9pxzowQOGr0GIh463i05ik+dfY85uraWmTnQPaKA2RjrkfirYaHFwCDNeqCcVMO+G+
DzYyon/iNtp/ucjIwbmJ0JNztvLt/GXhTyRGqneJEteZ1TYRaG3lJ8ueZYzwKVz6Hvpzq9+RTWX3
QZIkKAdJ5WSE1OwLdN4hOHPg0oVdktVcjPHnMSvr44ykOGjstnnCrO5tWImReUvIKBo5JbIRFp+s
LmOjyZtWQ1IXMzbA5rLQ9YbmkJQHcG/FvZnFt8iPQMsXvdteVNQ+KlpYsXEGbINGOpucDVa/LIE+
etlVAeHpNdJ765Q4REQt8YS/atSJaAm56VJUxAgKgnH2lo0x2toGAOe3RrbqodcJjkZTTdgca9Qe
GbJpPlLxjPk+clniBIj3oq94q7qBjVmrfelLt9xACjWPeV01R6P1i/d0aBy+96LMH1IfRE8wtFZ8
okjp4cu0zZ68QP+mHctpa41duzOMycA/abOQCgfWiy37xYRARSm6Td/4N+zBYgyLRG4ceNSYY0he
K54aGJ4vU6knZ4KXmgdbKJuSO9NMbEzl8uY5dcfqluQdAp28eKdNk/5mymL8kIBNbYxsBItiMjWH
eDepDPXqOI7bOR56b9fVUUIyEe73ih8NeAB1NR90ObDWRj6vhQC9GRLU9rQElioiHHxaVe47fFCx
hTPpbhSGhdSZUNgg405SO6FGGpRJuNOVky9LEd31bJJKjPwpvqruPYkSgplf5ajB+0AMjGEsr78R
ZpcpSrRe9X2jX1Su8A2d/LQFm0OOXHRkQ07HnplF/UDmpjhmsxB92HMNooBJ7WrES0qPzLMo4nnI
qHRstw7LHxLoChbaNwmTHyDy+UyAyWaeyD+7cqQS3FFjhPBzxApnaztHS7LoBhmlIDUa9DajUwOg
crmripS06qLl4RVtJ9xmjDMw3xM/EumVFdYywhiQ+P0YofR1C8aNEVXBDglfuaxMJ07MCr7TSjXq
tCIYqNDlrUy1stzWcep9aP2AWW+j16bap5bXe5c1GSs6VYIIJZaH1STbZT5Isi66hFYrccnjJtMV
EFQnq3Q3F045H3Qp8RBixi5w2aExK/Zd2qZayGU1P2tNuRiU6U6OVS0vde2myHSNxZ2qqs8ZXtTy
KDpfYaNMlHOPMVSIXabVpnFORogzaCYTMwGA3g1N9cDDWJyyGHXirm94B9ua3Kxl6xkTVA843s14
XXozt7bGV6XbRIbRnzq86AVZiiLuV18glzN1JfVJtWRi+c5w20fOzRsoN2Iuk/Zo6Kl1iFOX/tjM
8Tlu0jqNNgvaFDvQxq7xb7NozKxQpG0G3x56qXZmvG7tjCaKbd6u7zZbY06W+pigy4i3uW8lY7D+
HPNqhp3cPrFocVel2hKoKdW+dNVcz1qAGMMzSbRkPkxE6GBp4pGAD7O/OI2POaNi1X1tQ/4q9rEE
q6ChzUFRtYvSxKheF6OoklOLimnaydFe0rOhYvVoZab9ZrMqj7C8cPPu+mrCuSGdJeXN90aGwAKI
MgQwks1TI21fCya5Ji1yNjxI2xm/Nl0iDoM7xmSZk6zEapQ5gdjZRZ1Nu6objMuC/Me6I0XGeDSU
xk8Q8Cs9JCEzUVKDWWbpoZtMEyMLXZ95k2qu/1zp7XpzZlkr924hGSFPrMy9kMUB1yYZic7d1JJD
98wTzH9Gu8/dXXJKdhsyeybCHKUfEf3WAVK+Nz3Me8fJysb+Wk1qLT6xL9zaueYQEISWejzW9bIw
FDdLtez13F3/+PWtk8C7vq+mNC6WXfFX9C0KfEQLNalxfj7w1WkKdLJ3Vefyle96qoKY/48z1VRV
ctMa1txVgSAQicvNuLW/LvHNwhfU+3baTSCBxHYeWnM9NPgyhfxFHCCTT6olA8mqfKbH9k/ekKY0
1omdc1/MsfOGqIa3MZFadS/UpMtzTJmbnZH/5NmDx9NiLyvduLR+3L4CiMdhk0DBNE+1F/v9OWLS
Omzmzm1HCtxZ7BuTjxVNaDt/y4vcvp16qeONZ7aQfx6dkiinMtLKj3nx1zME9SZtNoMCRPbmTFwm
Kzn/s6ZH5a4cm5gFjsUxN3djcp/WSp4xWxIrbZudGXPs2RaPo8T0n7tMG2LiLCq+JosWCf9oVbXR
fi85kGcIDNxS23E9sbeZrfGJTqwftzxkxvZsdESY4oUt1MCTVgw6pXebfen8wX/UZsr00+KrznhX
aCRkUILYGY7piCt+O5UGYarWGDvxseGyoIHPfQdtwTCo62l2i4dsYAXlufJglRP5p8vIBiDMdUOC
uCvo9q8rZ7KuNBhI9TZpSRs8x/PYJKFnyzJ5pBKR77qP4QZVeSqHIE/kKAN/HLyWp8DcPmA6M9IX
0iKFNyCN0PL5qVFC8/nHsJxgmtDy+KRF/83emS3HbWzb9lfOD8CR6IHXQjWsIoudSInUC4KkLfRd
IpFovv4O0Pa+Eu0th9/3i+Oc0GahGiAz11pzjtmOr2mCwSYqfUgCR1px5h0i5ng5yKHrM9K8B27S
jDAQ+3ZC8OxeV16L34fYXuGdYeM7E/iefOx3eML51cagxrImF79i7YALtqPvM8mtLulEH5ag4+4v
HOIOtnM8Y+9A5ut1X0YX7HyeSu41drrwM/d61d/WYW2ywFptmO8DKG7jZhqek1m6hoW+afWxkKU7
Aj9IlHN24jLQ90jCQsnmzh29azObX5PCYZ6uMpuEwytftql9a02i9I7x1IR8rmkyknMhjXbcVn3M
msFpbFDnEucbZWRI0kifBvTrxkmI49w5PPegSP1s48Spf34vPP7XSfmHTgpahxWv9t9bKZdoioe3
Yv6+Z/7HH/2pnTB/CWnmkQZJe/y9Mf5HyxzjKMdJkGIWyojANb+TF9vhL+v50xSIMHCPmoJK5c8+
ivcLZXhIVhiNF0+sf/VveuZrSfxdSUezAnaNRXsH9T2l0cc+AEybVAYLPUdyRlQareTPu9FMlr09
0gDOOj88afGaQ5o7tgyToGY2QXivG60upF/pg92Z3UGoTIjou6/xbzoU7l/zhYAjow1Znda4n8VH
uQWxo7NbWBiSfOqs5obetLgJiO/gPRixW2zMofmUmY7h7DIZM84EKW60ugdGFw7xr0wSzbuehmYn
d+3sV/4XeqzJ9Zx2JL06aW8+g7FUHvYU3S57NHdGsC3d3BI3+FfhXWwdTxnBxVjEy9YhFVOlW7Mc
nYLAZscv5GM66wSFlFHl2IDgHN8HcV/OWwRXNlDJombHkoO5awAd7Og7PHRwtuSwC8fAvl1Mb3gM
GxyqlB7gAkhEKJPNMOZ4NedK3Dux3cCIgQeTRxmjfmYJJEWbex1baUk2UlMW+4xkM072AxtyDU+F
A/XIUSP+PMWJweFykSeSYs3DgG32LROpvAkrwqa9vMdC0pzaxusffOxKt5wU5oPfD+oyJmP8NBkw
ADKfLsOmDHPvunPs+apO0r2R5QVSxcFs7g0nfBZ2Dt0kI1sFTF+ZPllx3PobMbjj2Uga424ZinCK
fNyeuzHT01XiL9iqkvJGzgOGnyWs/U0/eiZJuYXhvMq+yjdhm8IewsO8RIMtMu9eBEV7z1jGBhIY
VLeuXnxGNrY0izPd+t5+zOGvETdtZDfL0u3Qs1p76o7xYRakPNapXZN50LqHsqzqfeurtIhMCcC0
R6lMGoVvXjAuaHfEUBgbexEdGtm2OSI3HiOzS7w7vvXuMvAKwnUxP58S6NDYtLzglJqoPbZxLcqn
Vpn9Q+Ojb+1GCExRMRioqvtsubZra7piY/Z/TfzU2zux6nb4klm7sUxF5azlzuJw4HES085+6Uaa
k5hH0peC235jW3KKQIOhre+T8V74erymq6Ev3bEHhE/G0YFY9nKnDMAf1pjByic6+z5VZD0yXiJB
SmYpt7SsfCoflIjExXWO9+TyIpExleTuBuGwc8PRfLESTJNVTh8Gb1R8hoTmbAPSx0GFOnqMFELl
5x51AcNtQtiOlvZyuW1Ge8ZqqXzYILqxkAz4bt8HG6urfHhCYUfwM+2yeQvRKFk2HrbfB7zQTLZB
bqhjOEnzMmzdxt1NfI9HWLtyPaeU6VWCFPaSITzfHpYajip6lbzrdF/OlotSJ4idt2p0Rg/f6Cgf
cHjVV2EZhnx9S1ecGTrEe1yIcWQFSHlA8QerYKB0Yn1AWmuTBKjC8c6vReYe/KLxjoWSj2E6Lq++
XiYAKL1zDD2szOjesRK0ptFcsxKOzwgmAskkzZvFpkqW2kSSIosQCHI9zpuml/7XOvZDUrw7OcED
Ylapr+2q5eBtIurcVJhSUORolVZXc4OGexPOWh+bxGvoorKIVFGOwv3GRdkvNzojBKIvnfHO4xyO
hrRO9YQPoi9vQGe1h9EK4OOiFW0M5LdmS/Yf0uZrj+XgEpYdZtMhLjk9q7q7zwZbNTuSc+1z3I3d
ldEpeD2+3YmbLMibB1g+Rrk1h8yh0uXfPe7RcCep0U56ceWZWVN6m1lj8UgdUD8w38LANQ/VFiwz
4ty2YfF1+6J4yxPaEEj2sxoFApNKSum5NJ5IJWTgOiFaubdsoq13vqgSfpRWenLviCr8TS52dyIo
aXxOgrSMNFT8e2jG3QUK6e1ieIbcgDpNL4SVc9YFc+1cpqFGFjVqSeOlAdgXm156B2IYcjDyjHt/
5qR70cs+uXUcp+U0OquijCw/7b82s6irjYOkwj3IVS0Ue0Pxgo6pMzeuOemzCiqA0AmNqXSDg68o
cdao9Aa/Lo5YV/dcjjGw/sb6Ht6HRjruO9/rv3pGyCWSUCxXDmvznmZIfpSFRULj6HY71obpyJAi
ftKFNvkPNx3rPA85uo5ibZ4idsebSmNAVBaqdbfzr8zEDZEIz1ZabERvdicQLgx/NfLmSxV43vvP
dmEE6WUlJHFvg82H1Ka/61PvLbcFx1AgrtjjJvtzZqr2mLe+fxvaqclVqzer60NuRLewbyajvcJ+
y5LjllfJHMRvU98cQ3+omKIaE2Kiijm4IIG7bZ38eiYX+eA0RssfLJN1U/OgO5sxC8Zrd7BEZFkD
uREp3elB8p8sEMZX8mK7O2nZ06Xjdk4Z9W1aPzsuxBoivvvLwsZDKatmOqznktfSoAPFXeoSe4+p
n6Uj93Wwo32RXvXUK3QJA+yAdkDhSO46buuIIsV3dsNszM52rGRo72cIcM12Wgbx2cuVqned1xWv
jsLYvpvDtZ2ZOIkVb/PemOk2lIrOKcHzI1iQd6h3kWnA5hp1W9anxWdGYfxc6QtKU31jCKe4n4X3
qZhi95DnVVLtbEf61O19ap/7bPTUxuTgdRMXBD1xxGq+zjgW92owqN6V4PeKiepueFjy+qvtdhWv
melfLXMdXYGsXzdRWZ2DrjevepYznqJ+XvA6aIuZCzAh1IiBQq8JA7l4YWjw3Bumh7bKxBI55mEL
iDg2IPePAYGx9jzFKabNeEQa19AoHlOhrmkEz3dof7NPU6lBRXm9iWVGlpaxxwl9n4R0GjkUuefU
JWNwAsBh4clFSroNmQL10ehkNonxlZPsQkQVW2yQ/tuYT91rEFKMUXIZ4cl3+nE9YFIE76q8CXez
uShnI0e5HIOcFiD59oN3pSqxOJs2KwdrMxnLCmzKc33VoRVsNyPrSB7J2vHciOOJ/GLlDH3uaAtW
zmFg0wcn1yzIFbgH4l3YlN5J55KdgHyDursoICRM24lhYczW6nD+ako7+DRNdEqBPtFyczBRXQay
YKFNQ7s9BI1X5mcJT4Akg9ivrvM6mD5LK+zuTXv0v3ZxkB8ajxDCTYGC880xgSkEjd+hiO0lPjgj
qQQgRHNhy+j8dDhkVWveWlmSYu1ts/AmGfz2W1gLspJKQXRrGxB0QECkxv9qD57YTkOX2urSY8rT
/BE08b+y7p/KOqz835UjfwP9yZamfvmhqHv/kz+n4yJECSVcPJk+bfR3efYfVd06OA8Qyq+8nXca
EHKnP5VQPnp4/ur3+ffvIqk/qzrzF+ChAbRCpmou2SL/pqgjjOTHqg5QFGMjHG9rdcfb+0jOrTq/
73E4jVdm1pZTx6BiVFUJidD1GkGLTAcWR43OV8twKCyQweKLQsRl7gr6fP2DVTlqQZWBDN7alZDr
wQQiIqy7NviUeaAgPBUNeZ2ZtP5GvHEgP0cmRQhO5wtKxdEg9Y01otJHFFI4jzi7qKFW7Rnsfl4j
KswQ9oZ4h67cOJ9OyMu1OIJ/mc+zE8cP2PbaE5TcJ4M1/sABx08iMYVbAAzsT1WPcjyf0Ae6nJMf
UgJfibdNEXDS7F07o4Hk6DLaHf2XUi7I1z2M+/dLod0X/NooI2vV6zM1Ea0m+uaowyTOpAX6SSIg
8ky6PEykEQVbJpGwTKqk869DRC951GOHP3SGwZzTw6pyABGgB2hwRolRkES/NpbjPl9Y/iGk1rxw
7eTxFFU61jeWG9fPapzN+9FLa30AKae2ad+jmcUvZaExTth9wF3ILbu+flIYVj/Ha0JXBO6DY8ME
HbEgHdblgzqM1awnonG7q9EFWNRbFLKOWeidl7QcYXpTXo1NY7ZbWJIj+4jNDBzHjXvExep/DnP6
Ttb7OCh7Hw2l72MivU6MDHsdHnWMkaz3gZK9zpY4nzJm0rnyN9n78Ml9H0SBt2UoxYTPRWWrq4tu
nVlN7+Mra51kjetMq3ofb83voy75PvYy1wmYH2fiZXEpAAuXcnW/ysx3TGzml2qVljA9qZilYZv9
ZCJpuiwYQD6BLKFaEhryBrW8AqtAf3BrSf+mqmbmdOvEjum430VtWjLIE+9DvSQpuz3V+kRjUYY3
0zr969Y54LBOBNP34WCzzgmpDdhj3HRAFs585aji3DqqdbbouX78laeBgWOdm+Er0beMIRmq6uKQ
qM56iAE8HUdqrb1VaoaXYR33nwJHv4l1sqnXGWf8Pu7kCciOjc9cMprfB6LJOhvFQOycinVeutor
DpqTW8x5ejFNzppMwvr3MWvPwNV1SnndBWJ55ZwSb5mTzJ8RH1YX8fuw1jAEg9t2neHqdZo7N1N9
3bk5I171Pu61dBZHnNSDrZnGzaOXdArUbVjD9suSLwoJPocfFZf3xTpL7hfqDK2qg2pg9Ug/dhAy
Y8u8c9OOOer7SLqpHQtJoxub8WXL7rUZXNXe0C9FfuYJXN5mMR9xfqC/TGEaariFqA7VW84QiXnS
OEZuwDgpp4AjSsh6mcb5i1tKN6qLJJy2obZ8CYvURqaCGbiFPTl4tyNtYMYSmwJv3J/RtP/bFf9h
V/wdsf7fe52M5Rv58mvz/bb4+9/8Z1uEa70SEYBwoA+Bhv3/RWPrjgl7DpMSLHvUwKge/hSNmb8I
DGSrogvBw4/bovcLIggrRObl4qRf+6D/otnpfNSvQHbHwBXSbeVyCJlX5cX3+g9YKyI2GEZyh3c5
VOEwDObhif3CqeUpF5WP7bVgW01zWmIAJN0rm3HPuEsqTge+2uCQdlr0mWEcFPa5NhAEIfQ1FMtQ
3m4C1PWkYxW5muJDEWRull25yaix2NIOy+PhImbGEDqPwtUIYln4h2qY0itTV8SlFtQyvgEz22Ag
oyGHVKc1RJbBiz2WAGIR9WvxbNHjU1HjKdnOn3JUtaa9C5xk9O+CdBrS8CbLYPaqkJnDBgu7UUWM
QzmclwOH8JkqErsFTv6GEfrv6pr/PTX/8NQA8g+Q6Pz3x+aqGbI+e/l4nHz/qz9nBAFnRrI30Naj
kFzHBP95cGBIilU0yRPz+yP13XkSUCQpRgI/IogSlHwIz/44T1q8IPc350kOhwwRwn+ltrQ/TAkI
D1yNiGv2F4+vjwDsxwcHQ+A4NJkpjy5FEBkguWHeC4THZ6ayMMu7PODZAK322ht+/MB8Xx7nqo5P
hsziU08vCTqJb141wqsPxXsaBXirCjNUYTwEnDi3ftq62a4RQJLNNJ9uTNwnv+US4PSUJuVnB8H5
rq3gIlM3xWAOnHTa1pavt0iYZWQmQo4HVRnLBTWt92lA7fcPQTgYXL+fk/ANONA910ilNXfeXmc1
3y8dOY0/hh5te6RtOd1yiiLqZoZpbym1fi7e93e3yN+NP/7meiiYbIcFMWDh+7BUWQYIkKQo2uM7
KBsW0+tKNwCPyXfw8yt9EE2un8wn8RgxIVMg1uEPn2wZPHPhvFGCkWGOYNEKoCvpote24+yTtkrn
MCO9uf/5RT9IJt8vSu3E7ImbKRDig3yX2OB+rOhkHgdvZfXhYcP2BP7G3Q6TS7T9v78a4bPkXmEO
8dgEfvzxMBuOWV3lJcKV0S3OtayW/eRJiCADEQM/v5b5YZNZP1qI6ZmdxhaEtnzcZKYCR1RViOzY
pVOJOSBlLrQlXYS4IwJrNumcTjcDo6GrsS/0xVL6EOayHlb8z9/HX79hVwhSMR30sPz3Y5xqicNu
rga6j91QVJzK+7nfegnVVei1mNJ+frG/3kMuhSYlHTFRsJA+ThElQxdbSS8/tuay3L1HICiDJ7hN
2yJFfJiBxfDrsAj+4bp/9yFRdHJu8DzGq+LDulQk+ZglHlnM9dhpGrz8mqM9EDRVZ0Ql/PwzfrjW
ajIXDqcRtMqsggRz/ngTOZkxmjoNM7CdXbLtEEoUm1bIedU+2I8/v9b6Wt9PZddrubQPHCfwhUOC
94/XyjE3GpI+4HGZF3B7DZ2nU5nZ2tz+/Dof+gTvn4mjGggrFhluV+vH6wxe2UuvmbJjzJEEuuFI
b3rjzDVaA227n9IsqxQSG5Czm4VhZLyja5/+Li34IbLke6D2h3tnfQ90KljocJQRuvTx3qHRX2QY
RngPuk8YtqAEAi+K9CFGbAacNWA04tnzP6zn71/hh694hS97nh3Y7KHBh59TJx6dwtjPjilarS8y
96qTZzvzdZvjMJd2W/cbZVA9IVBFEhLFI25WyPn19Cvoqk6+tVCmTkVcxxdIVKpTnMX8Z8mNu5//
Qn/3Pl1+GA6tnA7+xtPm2vG4+IZxQcyM94of1JGR7kpa9jFmc++iNmjnb+bc8H06umNxJpdjLjdE
McTHoWicy1BB4Z2ywL4ODa/3955Om3wL7dPXh5+/17/etYAeqILpYHEi+UuCGJIfhkqEaxyrUGAY
LhIaFvTBe7X7+XX++iTiL+Eno6ONmQT3wo93bWZYfCngT4G+NctdmC3YKuqicS/L3nE//fxaH5dz
bs9A+BQM7I4rkXtVg3y/8c9B7/YOwdvHrqEMTYJYb4G/DBFE6wIWD3hdUj/nS3OY/GejqgFkNq76
hy/WFO76JP54uwY21gZBZbXmCX0UQ5SyNSyejPgCd76cj35psZiqcLLbYwJG8s6wPfH6HkqRYV6U
m7lNCefLspUF61XCvQR+HZ/CYZhvQeDAUey7vJVRV6oBhXtBZEiZEg2SAgu/X0o7/qanoQQAUC5n
2G545MNOeiuppzhZFQZ+LQULLnQd694dCu+TR2l1oYCHACtw5mEr2sx4INNiuZvRlQ4blJf6ppKE
lZaIq15x1cfn3mhpeYVTHX+rAmzVJzzW8Ipq6G8XS286PWP3FDu37a/5wEZTOCQtADN/oWdjvtVD
ZT+OwN9AZ8e6MqJ+ip1vpVYOeik6E+muD/L0nNg82Y7L0mJKnb0OxIihmkyAVTdGAH6i4ti4GkCD
hBzgMBn2IvWcw+iQ+UIS19T/Gvjkk9Q0S5+DbpTBPUgp7jee/qTYF03I5dtWGneBheCU+dzgPy9O
7G4nIuvO/vq3PUOTc4Kr0tl12diPGx8n+wNBY/OZfab83IGVuHn/emNvVDurTsVda3dpcWoW7KDH
2EzwkluiSs90RKph1y1pjmrhfbUazPkSOCsrFApf42vdFNyRjZhMEWEjAoOStXx3My2WPpJCpA84
GpwvA6pw8tUTUd/aheWvDCdeB/dDegaRnGx7qKCvUhD7SsNRzskhRPaIztxlU8gT234Mai2tjWHx
3Va2lb0iirP2JkyvF5qXyKh5aEq5ibNquaNfOYEPKuR0K3Q33WSzo1P6kmb2tfTQj0/Icj+TN++U
O3u9D6uxiU/BAOMLu0Wgsu0ymRxgzKpZ9rUuuZd8FKrnZJxRm8aUXvOGfu5yV7kGIqSl4pwzpD0I
qpwPgKIgH5c46rnBdqJP25cU5Tm6nYC7F8z9dCuh4DcXQ0rF4LmN8eDBV+N3TJz5nBhlfioCYv4W
hr6TdKDJG/QSVY5yJAGtukOu6Eaz0ci7BHbpUQSyvkSI40QA9rKtZ/XibNr1chrQuF/Yvhs/JMrf
NQ6z5s4jJmfmalEcuzQwF/9QZEsb4cyYDgBJ7Ocg4LFrnQp44AyTrwArAc16YYBtWZHp1XKPyLeK
iM0ti4hv1focZvomS1CO0qPcpynwO/CFzQntF8od7PybohrDTVfxscoikFFaEEMyazVsrN5BQuU6
zxL90jmpshs5KajA2oYcPwcO0zYLQXOXPZKuBIy3b61LAhAjMRRu1Kp6PBRhJaJiMVcioPC2YUt0
bBam9306v4at9dIORr/LjcpGpAgjzmJ+eTRE8NQhDCFOCQ9tNE8Bu9rQWl8r2zkhDjU32squ6fCP
28LxHrSOLxsE0k+qtZZd6szTKS0rFmBnPSOBOLn2Mts+q6Xv7sys7E+GJiRmWbyrAlkvDQ+nyv0+
ZADQWUn/GxzAdsXr5PTpYx13GxDO+ckk+MWEaZH4VwOBCRYjQjxnaAes5dFdHHs/jWU87JS2wktl
mh2eBNdBhOmtIixflI80ZpJHxt/jJ3x0nB+afjUrtHqZz0RL27u48nw4Dir4Na8yeZwYThzTLqy4
KKfos0zEfeCO470/zjOc/GHYrfvPilJpNYG+bVfd9riRIp8nrTwif+MoYBVNHMmZs0ixWpeL2usj
j4gxlqJ6ZLwdsyP4SehftDmlz8D9t6045u3DRTA3hQbSRnixqpteqM/gkzsMOZm+droFKHpSNkG+
VTBS8j36OKh5LensdY5GWgxTv/f8Ifmi8mS8tIkZUFk8nvJxEAp/9xh+JZOgp5VdW/2adyYN+swy
PYFsQ4lrEZ5yseiKGzPn7ECJUBrQqaW/o5v/VDfQ40Sl9DOki+CbInwc8mRtWoynXP/LNBLSdBAu
JgoYGRAom4HzWD11F+2yhNeT0Xl3skT1ZDcEehmq8y+ooMOLcEKWvmnNQf7WMpHbMdqaT52yz37l
iHPIBKeMnNC8QpNQc4Sp/cPgl+FdGXcxo3o7tin+89ShTSHNByMD+GFicTvxo4afJhd4KZswCM3a
0M7btIj+zlcGXYOu7rdB01lbGvyITfIaEjheiMPoG+Xeg5qGOjlzHou5b24T1dubKjbzY5x31plv
MNvalY46HZsH7brc2GF99mgfRHEVWreAtN0LlCL2VZgA6JHt4n6K3c7cwk1pDqVY2n259MHLoPhI
LDR4m3oEY1GgGiDpRewGh5ToipK8OGRGCbHPeA8m+xq2VXMDhYdjf2g33qbtjbzezYXRODC2GJPh
5fef3cKjidN0ySXovaDZxrFTHsG5z78pyvErBX7hTjkGVnW7JRIYsXnNnu6Eo1yn3O41FXt7KCrf
pwAwm1NpzgTKaoaFGNfK2xb7/k3QT9OFDcYlhMcQXFTTQohVUBsbRKvBZdNN8Tkf6uDgJLp6LWqU
OLuiDbsvDlDYveeROxa6FXOPlqSqI8Hw9JLyElJU336teGmo4A1SlNBdLAQp8aKZE2KUYBHoDdzx
K/wmMIWKgEO5WyBIwyUZ3qRsNCg73SHbFZX1xgyl3WZDy3gRrW2/q5NkPiMFa159s9anBXABFhr2
QIb5wOJd0JuIuNStKXT/ihmYNft3IHQc4gxWkXbeYdH4w2rQ0biEAmcjnHpKv6XG3EUq6wFFJA5x
KDHGr28dM8Xz5LbWdTa6w6ORxPrVkVnwnAwh5gsms8i7JrEE64ALA4xfgX2qiED3nPmEdi9MdpWn
v8wKRKIoqm5rBLoEGNCtKrixMCNOUYhnrdkn8p7AKNvqYki35WTzrtR04dS5OIMIKGGRjuwZyKLg
A5XD4K0WoQbclZl304UZr7RZ4tSGrXKshuVsXpJPgZ1bcwQPCXhuiJsuMukOcV+i8IiSfjEeyDEQ
+7Bo+N3YFA62aNWpXbLhraU2WpU2JQTzim8B6+TX2FpvZTpKgsC81sIdhZLywhN2/Hl2LfvFsFrj
m4WM+CoO5uTBxeQUmQ0vOwHrejTrDDLF4MqvcetkHCdFGKHmfORgHO9U7AmML929Z38mYAEo8cLy
SiAzN1X1GSy82IjAuPc1g9rcrxfsJMHeQby2kTXIRgZnFT6B1RDtp1A3asmwmhobkqLTROGUvRal
BYDMoE4mEhLixuwlF2B5rf3gjb/heQ8P1PJO1CFA2ReYXaOi8k5WX7lAy7S5qdxhj7slYaJmGVs/
5nYW+WRezm5F4oEJyJgXTpshOFhrvjtD0/LgqGz61HlWGllDkJzzWn8zWiQr3UIuh6e1dYL6LnaQ
9idA73N5EQraA9akgfq2cji0qRLg9+GaUuOz63AQOjlD4+yIqOswwyiwuWrKrwpzOhRewmmeA1dE
Ue1t1TjdjEjcMeZM3oUruzQSlQ4oTci4GGBvWRwFbyezR+9X5u0+UP1vShrNrjWa5WB6JINWXfhV
zka1l3PrXaqW3sGCiAbPx91gGy+Z5+yZSc+cU8LruupPldE9j9VyMxTxCaLlYyvjM0suDSM4nJee
XL7lXfKZudC9D9Su5TSNAat8CUU2HpaCJqWvwleANn20SMxyoWG6jw0OxB3+wFcsSxysjIRFPrWO
pSfVlmTWfT60qFl9wHiJ91bpsN1YFV3tjWtQESTjMHwBOvOGdfHo5QMCZr/MxmgO5+SLwFW+AM8M
ihNacA0uegaum9kHc9npLnua9ESwukqv3O5RBHpAZN5houmzT76dpBf+GBaR7PTwZFgy2E0jon1N
DXM1DNLAb5avj/ksTq6d+U9e79SIkzov2Pa4tI5Z59EeHfO1nPDDdDo0MGh3Ar2rg2UHEpjSriH3
aTXhdfHCXzFxzsYJ9z0NHWZofSAOlrZG+xIlZd/nmw7x6i3gj/X1rK7IX2B3Y5uZSVRUxwT8C/mG
Y4GUkK6mk6uNyEuYVX0CMbrgPHTh24NvXKtB+dm2J6+q2xghTVOvHyk5C7II5WDFz0FSxN96AkC5
u3H4VBsClilErIBCamsFDWVRwm0/bBuWF/pM60xjbob4GYCesYuNjhqjsdxLaILTdcce9zno4vlM
zAdVcuYbOzV3nrjODTfTOxXOlB2Dz7I09rkd1eZanZjZpH/LF2u8yb3ZvBImKZRmQphEWozxc1IZ
NLkT+Er3Zu+qnefi2qTfhcmiaUbPPatUryUvvJ05St22/9LVmqNDaXji0Jq2PHK256UNryZdpqFA
R+qHXQNyAPUVasOvXllZ20xy/NuQDXjryiUiVJUBf4t0bmHLP1rEY0aEIMUnO3VpCvQU+cHg0yNY
JzXv19OtY+xmVMjH2IONQ50Aw9x3qqf3/0kYVNa98Cj7G5/kd2a3ywWIxfalrxQ12CQtugSBPd6M
C8ceg2KTWc9Se58Ir5tX8oO7Eanq9u+NYgRKjFFQt2yHgqTasspaaEIZtDTyqOJTlY7FyVtUffAq
t/9CIiIfIMt5RdaR5a6n8XLrZqX5VA2CX70uBO8Z0sNRuvV0W0ycd4nphAFZDMt5audZRRM4zaNT
0QtvXcq+ThPBEblz3h04qlHbD0PpYwsr4rHYZAtdEZqXLAYDns9YyBADiHY7AihEVXH/i8W4Ipqm
faH5l2GczOkoBssl9ukeNDh25ixi71CglpKl2atiHJ2rslPi2kVcfNnkCxOyxaV5FS/F6f2+MzJS
lHXOL2AvYOVKSeR7qnr40Hoy1veXgsc3ECLSFKHMuiuH9TspB6ZsJv8vv9V03fiar40mZeSYJNha
0OMOzdqK6wkWOvtzDA29HEkXJU2MWBjuAOUIXjvU6wuWufcpsYiJD1NSQtsSrbjyCZaaal88VWKV
69SOPOIV5l8bxbdleiuxEKzofNa80A6zQOhuu9Egft50nXxbqCI8ZD33fWpwvDZ9+qzb98aTCYX/
22I6NJVy7iZ74UXzyWheaCXW5LnVlia/ZzKvQiIXTxrZykucQkGd8U20GyPlEWZMzmxyVDH5YWbz
UjC8P4J8Mmw0OnpFPcoyNu8pDviENXajAWB9UnACRgd7wKloXVG3yC8KfizJNaIsTvA/l7PuG+t+
LAj/fH9grb5If62Wqn0haYRLYxHVp1LN8VHRcq02Q0ByDNFOUSLoyKmOvwtlVsAGCF4Htycu08wo
PVT7VouAqFmGeYdeSyJhFb+OUjEP+8QTGA9zSMeiDhGYkcCbwJI827TAzy1KsmeJIxF0gLeYl2Vi
mTe17cUnt7R554rKx93WLIcHgd6CHFjJT+yud8HY0ppzWyCUCHhI7iwCjCKbMRy4S/xFvK4CBsDh
gdGgN255phvpxtuG6hQ3Cetj6PBN4Rg1HhYKAtRbGCpXXiP3oFz5W77bxicMC6uJ2ga/a/jkVkGM
o+wLvFT/FnjUyREFxvTUN9n0dVpzozY9B3JJK7VNduT8ImW22hw2Yq/r63RUw0MGSOLXVjvxt6yZ
cKK5aTlvkpGdyclGRF2uPxP9ACX/qMMufs491603vQRfv/UbGtzbss2a+ff28/+EDv8gdAhN+6dW
SGASSmZv6v+ab/+HVGioXn/kS/3+938oHnyUPQgXgEqvirYAe+R/FA++/wtuZKhHkPdXvJRg+vWn
gjZAD8QQDv8jbCmGmvzTnwpaFA+UoQxKAtR4lsU//QupkPmXfjszaaRMzDRpanq03j+0/ZHfmxjk
xUUxrRLGb8B9byae9HwlWYz1RZWJE5zMHXi2J7OAl2f3/zSb+8tgjLeA+9PEmRmuZtAPY47G9bw2
CNZupZzF9RBgdiQraxlIdbE6XB25AdrDKeNzy85+8C2n3o3Ws0Ms+5KShc0Eja2J82KwV/S8Wh8v
/CordFy9IZhsi/M83Yj2zZkII2iwjdQpTcavOTHq6/85Ow6o3/nx/7F3ZstxI9cW/SJ0YEgkgNea
UFWcixQHvSBIicQ8IzF9/V2gun0lSpbCfvaDFW67RRBT4uQ5e6/dziVlIRxe1nTb24sS680Kh9Z5
rffFtJr1jpxhrWktupMpmkCruJ9cFgWehv24UPdxEiCqOAsVJgIiJW5Exwm4GXH2rrZ4tegLQFPe
tum50NTNjL9/25evbbkyNVLCpPdkWNq2DZ1n8vA0nAMGLBTsINKBc0ooRBRtVZlterT2gA5Oo4Z+
mBp3CxtkSxfhMwRE3cdNcB22zlliFC8zoOouSdfUt5kvZ36RoQNPaxXFl3wUup8m7oQTZ/hSiHAT
StWeF8AiVoR3rivZcrB5F+OVCXPmK++zpv8tLH9YWHi7ltf/3yuo7l6L4rVtX1+/Vx7+/bf+UVAZ
f/HaU9+4gj76v9YSkp14h5mMssQgrefP/19LSHeibYMoxIRW926k/tdaIv5iIg2ACXS97ZJwLv6T
tQQ5zYfhncuqxJAbLilTOBaoD2+yMzUWDjG7OGj4MA0UtUtqW892Y4CSheGFRvcyHB/OqSOmdd7W
08ZoF2BlGDj7OhfxKrADnmdklcZli4vzbkz1dCtjnfDdULb2emisLWm742NOtsISyGBbz15Y4NWs
9GwN3nmgexWKLZk+X1VRdYfeakPfJm9kI12IGkaQ4uVEpe9PPUjnheVarmbcPTuUvjRyisUBh03p
UVS1+1w0bX5QI9sOXLo71TrORu96nSCNmPwM8hj3BUwhaMbkiEDUESRcWKYsqQRVza5Qm49UZV60
CVnFXwLXqTDx5lVWQ1gIwwuWu+4TIkr3HHCSfmLeaW6KzLnpleFd6JgDNm4ehp+ZV6KzthYNjaNA
VVNkg7HSGx+ZcrEfYgLhGmu6KavSIfvPLEAI0UCeVU/JhKs9LPDxlWN6rWGPArZsYiifBpKKQ5Ye
ldb2baNbrKg10G8cSeLcow97ULSj9khIjaNII+1IzFG1Tc16XkdaMm/aRC8vaMU50baGD4s5c1B3
WDDEFqu7cx4Cg/VFZeQ7EzkzP7Wdb6rebC+cWAtWqTLv5JiPX6ZUyW07JLSbnZT8nBQa8zBJ2sTI
4Tc4CKcTDHbnRWEtqIrps56jOjUqK9krciR9PpHBfU+20S5JApK2YplOF2oyk4vQzoHXutUIlnDs
8q2bZ/0mZreyb2XT7GgCkc+CVHfLKJy9scuq2EyN98JUa3gLh8nbERs7uus6yIFI0+65EdPQZudT
Un2K4OR8ctkDPGvQbC3QQbZ+wci2P3MX3E2Z69xk5kFYB0PMH9IM3E00p+4xQBN4ZRl9eZENxqcI
CyKzLkvUe5do5JuxJNjeLSz8E3j5zkQdy3FVZSIBr2doubNXmoon7K8p8A5PiZSEFTUOR0whu4SN
g7eax8baRaJy4bjVfPHq0sz3k2KwUVAsM4QQSi/WmYmXlbip3iQzEAJIa+S41M05v9Y0e+/ZdMsi
VdQXjTSfy6x2gvPaysborDKyBxk3zomABD8A2agd2lgBLPNBdyUpmBdmqN6XGWxsvCXWdb6a6dlc
twr47Re8hwE+0YL5k9upT3Y1WteN+44JIF35TgRtsvVQim0JY/GOQ+mYlNzvlIEqktWp+gYfiBcQ
QfXOJDC/AQrsb7iCAk+dcyww7kEzIJgItAELJdc9X4gHywwC00gZBvoTEU1AEXRKhsv6HZWAh8mE
mwCBwbgp3nEK2EIJPYxnb8UKh59twS7oC4DhHcXgMpZ+z1gziN3pM8gvKCKTF0eDiL5nVgz5h2Yx
xpXSVcyeevVOvxwjJS4GtNX3+VSBEjRwVK1KfTLCg0FXEa9FPYzXBU69r5OAkuKb5HYRhTrVTKx7
LaaqASBGUF1hpxxyzsJGrvJRN+5wGzMZJVMZmro+VLHP2oczqEsDZNGmB6Vmk4fMWPFYe0V55Xzz
1k3fnHYLpFJnY4wDL3RGJ9zqUSGvxl6OOxtqzlYnKyFZ0V6AlyGZBNyxjzbPGoBO+ELLhrTdOfcG
P8GWdQF0iU5B7PHej+ynbFLNCHJTFlMlwyRLGTerX0LBv6ZnDSHPI76rMewS1asdnQVV5ezKoRPR
KkMoxkuF2hasfoH3qUukeXSdxrc1qNW8qwnrVyjjbROWlrZj9qffOhn5swyhZ9r32FBWUiuKSxQV
5cntHXnZybp/witvTitEr2e4nC04ag2m9iXntUNVgG/rPf41X5Jg66l+4Ru15IwLuRuWvFhwwkTH
mnqt34Yz2WSjnrif7CVjVixps/qSO5uFJNCWSxYt+H792JOz8WU2pc323di0Dgwils5gn/OjHlPH
oLmHS/6pN2ribjv0NXvGnOMZ6Ob5QtimuwrrMd1Uw5R8jkzLONpgoskGGXeYlQRxDEu4boe1mZFi
T3s1WdJ3pZck22VT3GZF9Wl2yu4wyZ5o0aaYfZxMNrm0Bj6UuYU1NCwJvwjHUCw2S+4vztZqy/Db
xl2Pjn7g+LcjboCVuWQG4xuOrhn4DuseKOFWMEihT+W5O2akBA4bRHqzNJJCTEoVs7Z+ySbGfNdd
GM5svPbKLEmcZiicGoGxly25xtrI8cwl67haUo+TuKq2TA+yy1Qf6nu1pCOTxttc27bhnaMcLqj2
C9rrpHH4ZLv1lwih5rVNjNk+I3a5XvKXpyWJmQGpfhkEhscPaSWVwBLZrNiFr8slx7kdIyKdY978
aztxRt/DUvbsEv1cw17aWOPc3TTtEgwtlozonCSXm3TJjTaWBOmhDZHBjLm+TadSP0R6+BAsidNG
wTQnKxxnpWnTgspa5Eg6IdVofnSoTGV9MWIaPLPew6z5+tcbmjbVZmE3JavR6D5ppuroDLZhizkX
eJW35GO3/SgZy9i6syZhETgtiDLGc/gdSHIkSM0IicamdYCEgOEwPRQUlLH9bI4uNYWIgG05esJK
0ABvIIevhxbv3Fp/51Qgfgiju1ZOVfxNy/e/+v4P9T3FzbK//vf1/UW8BDo08ffl/d9/6Z/yHveQ
Z3uCyZf9PUPJs/9yFucD8lWK/n8MRfpfaIKBI5mOu+RBLQf/p0sgFwuuqS+iYSJu/sPK3raWyv07
WR5SYMekQwEg27Ucy/4oRWwMmdR48KIj5Q74lixDVtrhIl8W1UqK/kkPc4dkRbs8IcQqLlEgaKva
zXVjTTpLsjWWdTrp0ploanNMrxA8sZCzUNM6ZHEfPWCO3bLesz6y9NvuyCJdBuASV0E6OLtp+U70
2VCe6+8fj5LPSLV8TxxCBv2cLCCQqQGUhvcPD8OHYNOqVPpzHDWHdPlCqZZR9IwDQFvj/OyaVb58
zabMlA8xy5NaO7mZrEd2LEjZVe8DN2WKVJTBqawXHhSy6PGgGAGmc/nspJl7MaeoJFbN6HZb/gUA
dsuXk8hNeTUEoxtuDenhcKeNqx8Mkpr3aWNqXwY+nG/OYoiHg+AeyMdsXsORpBSctZVxHeP68zvL
ak6iFQhMUNrQ200ThswMj1+pu3VgGbzYVYZ0jliTUF6ibgvP2mrWCLlZDPpGVZqXUPSKwxTXj703
1qdkMKWfRm7/Kaq67haXLwtcps3NiwjQGTVaCt1F2QLhiQzRCc2FN7NmFodsASTy5UPAExEE6cC6
MJrnehoHtTbF8CBpMnOli+yFuWK39+a42xlACL7MusrOY7250ubQPqZNV8GkneezKsh6TNNOu3NG
tzU3DQnktGcmZTar0gzTR7CYNF64Soqflmvtzmyt7GwipXXdlLnkREecn60RKEzftsZnU4/8sQ6y
Owya0UPaxUjNhqKyCPkby5Jxv50YG6o3gqT4kqbwGHkAD3Uj1IUS3tzCB9YXJonRB7topruchQsV
b2jp22ezZTDABETyRgYA4ZGUrgXLcLYQApOouI4lMZmCYvI8bEo0MfOExqxx84uq05JzU7OMidn1
IKgIAXtMGOuq8D5wKAyo4kPxUo+DQK5W2RL0ZcO/Ven5fq7QOW56h75M6cJZn3Pbu6GoJu+K4V0V
IZGByrWRjX2JYqD/UjhWetAbkJJDomnRpm/V5JPkOp6x05WoS72uAMOVBI9aTmf7GNRmTcUNF+pr
TYIWdGV9UKceck+w7afUeOpg2hYEl9fqxmA3wORZJ1qigqDEVrMhVWHqplNL7pi7F1YK87BxvXIP
IBK3e26NYsmOjBYsj2HdA4aKzmpoyC9K1nqxoqJmcuA0c7YnbtglzUN3LqB+Tfph9FLvjojfEqlT
wnebuV7WZ5uKnerOjYr82Q4j71MTixeNYncjKVQgXMvp1a6aCeA91OJiGxAF8UhEFtB2HP0YuYus
aJ6orZGHTE5SHdyg7Da51itynG3bO4/MsdtUXXNjtGgOVnXM+9zoNnxOtxFbN6vmdb58b+eemNRR
VPFGRACl5qGrj2lpOEem5HyfrYgOX8NI1y+VYlljT+6sEcvofg/E6kQ3wPbLWIerRrsvEFvhNLgc
08jbzoIVtTd1pJwe0HFanF2VHcLJqi9TEShSYUurOyH5oFOJQSJ5IB+MqOHaQHLEihaoQxCOhbvG
UFl97p2pgmeloTirdS9EkqZP7ZVoG+1LaTuMQloj6a+nmhk2+XShR0PX9JqVx6xkB1qn/iyHaXiF
+jk8TaIwLqwWwf+2G1qahZZNYB7JYFZ9FU1ekG5cs8o3hsZ0iOGwh55Fr27DlOBuN/UGdgrkWuZZ
Wm8kUZcCkMCmX9IvvSUHs18SMZMlG7M0RO2Pen4XFrby2yVBM8ai1zPfYMNJq3Yq1lAJ5LZecjdn
iw7otjdI4ywtcjn1kmQWmpakdbIhWjKkBfld5HiKhv3QA/4KAj4nRzAvfXSnVEIci74lgSIRJxY0
GOmKmBDgrowEdDIa3eYk80w/ScMJr1kWR99x0/nQh8O9LYriVNP2OimjDcwV6tXgfmhk8WgRjsPu
1imGYzSF6b1bSDhhLW2RkxtXxSIgzK8ZBNS7NkTE0sWpuPTga67LfiYXzW5Clm0+eesxn+JLZXpq
V7tOnWysNofF4undo5Kphk4A7MyqzbSKVx3A2cpoWjrUBr/+PHYmbeYiQEgxd8GtcBsJayId7kKl
uUBhifR+tfDGXhUaflxGwHV5PulTcAmgr7qdecaRJ2T6lwrk9WEA8QmKnWDZES/vZzSRjAdmmOn7
0MimXSLgHFG2otHuEImmnc16pGJjJp55doAdRwwThuS6xo5L5JlpXQUlpgUW2TQ4oVM+lDIxL5qx
DEvaE4S6T3RBrsPZif3let415TIGhTCxZ7lw/KRutKs0RaW7Nc3Bvsm8OfoadCLex6PGbrupRwQV
tt5Nx2l2phvK78H3Js879IZq75ugzK97w+73vE/4mAtVEuFSOdTEZLjRupunSd90DGqBcFtefTNY
9JpWSB0gSXuOsY3sWN+jWxPoadDzk2kzHlo+jPEKQvpl4blf9DL2vhitZZbgDOz6MVZZ9FkfgvTQ
wo3yCyvSGAT0LDU8fhEfaQGDYW3pugPgMEmvA68cPoOrQgDcGfLJLGP3ypwgqHZgw9mNQU4kS30A
5rxtGtMsb4vJe4zNAhJzH7lRdVa3tTLWeuEicOpRPz/RsEhv2Tu19bUkNalFlu3V2mqWEiUz04Va
PzdlF/Md8wwIzCuoX3G15sPPlSc1arptMBCMnuVOOytCyVt5TCKiopDBGg3szWyYZXLWoTzNUeZo
0aNdWXb8bEpeccjGqW5vmwHtEAFFZHHP8gLwPBkhfglBWVdHHlkTqQisFdoJz3UwP1H7jg9pqhVf
kn5E4t0p545GVnWs6/iuLpxpm1t1fnDqtlrTB83XTjmeZDY/sQC+iTh6Tjr55KhBvVglIq6VaGh6
tTZxJJ6W7DFLZte1QX6RyLVzbo4JPoVMoCLt6jdrJhVwhagqxZteWy5hASrO9g1y9BviJdJprZSI
2Pg16E7vXKkAO80mWgWUuQyjy8HOtdX/RiRFF3fTH7ZQ7Fas326hdqAZ4q/P3++g/v47/+yg9L/4
ETqOEqgsC3+BScg/IFrnL2awktAgwwSx8D4/+WfgCptBZ3LBvFVnSoOn5F9bKVP8hVySCa6LtIt6
1rP/kyHJh40URjxk8ovD3IZDa9Fk/nHeGgIxnt2qVHvTVMhfMzbmWBvMyDsXLD3tyrGb4pw4wLjY
vGtSvttu/tltbRN8vcyGuD7sIwk8+jCgqetw9kA/dv6gzH6LcVZuDYK9NzDn8v1/cSjGSixhAuez
/HCoxkp6w8ixiAmDQLDMNIaVhS9li7C1/sMEmR3w95vT97PiUnqWJPhEspn78ZrOxphWjHE7Pxtp
Do0gpzdN16XrbnTU4fdn9cFI+u1QnJPQLR4KdsM/HooVTKWZzQVE1ELc0WTeFI2SbzRNN2ERAI+i
KbkQLNJ1paN1/f3BP/gO/z44AdDLU0y0w4fz7MYoCCz2bz7CdLnkjEbbguLp/PdH+flq2tC0aCkg
SDctgmR+PMU2dK22rwPlN56QDc9m0QI9GGun3yZVDv7q94f7MP3npGw8h8CPaV/wmHy0G4OAMmlj
MpALJ8nHMW1eHct8c8MyR1SWn2FC+Bvg8W+NuD9fRgzcJmwWAb+MwegHyUMQpcngWqXyE/odWOK8
jJvlldvfn9dymb7rmLyfl4mcAdQp9ngMYz9eRoCuSCvqVPkWBOOVpWnn4cIpMvA0Ueza374X//ac
fnUVvz/ah5smhR7WoZ0pn+hZDDb4mLEIoMFaWMYl2/1Vk6Yvvz9Bk4X0pzOENCPpFpEzBNvxxzOc
olS6iPw638BJeCWwFtyHSKgOspzdveJDv1E1GvGJQVom2q+y091jZVt7xVbZ75XXb9UI2qgZnOrL
OFoazWrhrUzwwbczaITMicK1kdbzHxYm4xf33wI1sjAZXPpsH584tw2lWXa8RvHAIG0lltjWFTG1
/VbTcEDFrQFXyy2HDYMtWtTZKD7DWRyvleFWl6DkrHVYhd4V1Li/hRH/9i7av/zVllBy3nCb/yz/
/3fgnsTLSKyxs47SO9rScrcRuKIir12JoLEO209jbCVr5K9etimzuTiORdKcE/3SY3QaCWrsKRaJ
f0OGPCHSt8ghgd7sYic1Qwz8ymwuTTlrhzkdCPzuu24zIGgjfaKhW04IyX3Xu+zwyDNZNxTeOwvP
I541RNWMZI94G1sgWhm6ksD2VmNmn0Ui/aSwN7FTnWhUWXO6awgJ3Qxad4Uwbd7XMLbR2GRESOMf
ONejSX/Q0Gr7SZFqpDVOb+lknTq3S2kEhum+k1F3xU8udr9/Wn9+QRjmUhjw1vMNppv545UdccIq
hJPc9Da6xGOIJcOlLxePd2oGja0UvrT/4og2i7UN02ZZb348Ih6Y3vXmtPMbHOpGK7aQ2hiFinPG
K8zsPfn4++P9vG67BH8yCSH1x6P0+bCstaHXF9ybzk+mDOVUL4ZDCLt665rNtPn9oX5+TJGL0NnT
kY4s4rUPj2mogCgMfclX0O2R9mq1gUVdOX+4gL88ipAuZYoFLvXjLctBWOUdqlRfk43erED0a3t6
0O7170/G+HkdW2geMKoXWYnD5+jHG5WSvWPIaomMGo1yQxRTskOfgGCkLUoIhK1DScGDr+M1ODbu
A9EmfinS+E/L0gfxDB8MuDQWMFmwApZBs/3HX6PGmzXHvdMyQc0c9BhetiNcqNuJoYvdtSVmcTCY
UdObKl+zcnBO6HUHP7T1/iKfZ+tIiFXwhztg/vJ3Iu4OHgBoJftjxREKTdOCyGr9IlQFLUZ76+kM
wCGw15dBCx0gclT1lJGus85qWguqiomJB9a78dyiBIWSvWZQpi9xa9KpGj4ruurrOu6q26kAEF91
MYa+MBqOxZRdanr3p+Li1yfggXViakHGp7Xc++8W1MBovHwiVd0X0XQKG6faqUGEnyJWsXVVO8km
aLFK5I7s+GI1+ZGspmc3du7aRnoHXG7BegSIhGi39G5wqZd3rphfZxCXR8uNvB0RONNmSPG8WUmX
7ci6qv5QHn3kMnx7LL47gw9P59ChdQjLicRlLQkhb3jFscNuu6giMaE2LPJ0QFdJoh+sEn1yi5H6
D0+B9cunACIEXDv4EM7H192dWEsmW7XMRKKuWqnMtV8oq64d0QJc8/SvJUr8BwZI0RfiIDvUOeuk
NEkttiKk/CEtfJ1I9kYKB2i2MeQ41VS1jjigT9pzshZJaLxOhWGwVDq3NLO3tp4QAqd5D3AW6QH1
tn6uwf/czyWzl16/lRMHCoWxcFk9ZGG/XxF+Lt1cyW5QCCoEbFnLhvT7h4bpO+TyhAWhTrKHIvCd
Psk22qwzlpht6w914i+WbQZ4NjtPhn7Uih92FG1GCEDDouPTDX/zyNLkq43sQhAd8YcjLT/px4qU
0wLVa3ogvuiqf6gR6yBUlRPYPElNeJdCvn5IsnnB503sJuwpJWZDlxpKJYm5/fdX9BdfX6BCJiG2
8NV0Cu8fr2gXgttAswY00JmeCPK8Hp36pCN3hwr1wpZX/uED9V57/nSuNkBFw2TDDXzrxwN6vdaO
AEJan214cVIWdc8UYMmHzrG2+vmVAKu7Ms7GTThVFDcC2hhUnmajU638/tR/+TDZUvBlAWOof/ws
xwr/WNTz/g4ucwe9YpIgwLqvYLXjX4ySt98f7hcfTalTObroqNEFfFyxkYCkYa5GbvLUjH5YGQFC
MTf6wx7xl9fXoJPBk8TlRYz64/VNWsJVDMJgffbIzdrtR6ZOReKtkV1ph6GFVRf2Qm2w8NJyC0Ig
zIDwiC3UGEnJP62RP2/KQQayK2RTDkHQ/vi+DpOy56hN+WX6Tt9GoUNiVDNfTP1iUckNbV1hMvGj
JYeiTJX+h9fqY9rqskKzLuIzW/S3JEl/eNY6gDOmVSDInAwRvVQOMeKrgY7+VRsbNsGfssQcDPId
o5o2eQwYe4mRfYMRhWEECOtlXqlNw0UfWcxrzK6jkWuHdvv190/GLxaahX+FgkBHP+wYH15/GtDx
ZBey9uUYEJ0CnXArWmyU1PLxHy7JLw5FRpkgwtehDcfV+fHpiBOjrerGwWc2B/mbYBJ2Q6gHwyfM
ff/FaVGD2rgnlpbaT6taVVRzV7mMkGwzbm5Ik5K7cnKCs6Tpnn9/AX+xiHEk2iKUiJDmPu4bTdKj
klJxpNjSCcXpiuoWZra55etGEuyY4yMoo/8Q6bc8XB6dTFotpCfAYvhw10KG+8Ti2rVPWmC/JtoI
JUKC8bGBLPiHlQrEEvflw6pJpYFyewnqIgHrw5PspqJU4UzQFbxrZlUSEyH600gMTLbzoMjWTBLM
jaQmz9a11Q/ajp2jGrfz6Fj5DbgkXq4YTaJ3CNopuzerHjdqU6SuwluXSXrlQR090y/XLlLLtdtd
GC3KxbZYJGYFp2StHVniPPF6ezB2jGGs6czWsEhC5nRmgDINSTBhGhl3UplkiWaoDc1dYuSj3FrE
KpmP3mDE+SvTJQFOumIHE+FJbqxgg0GtiT61WWlMh6ygu+YTyZmLraZXxjGfCaHzUYz07aWdF8q9
EJ2aghsCIrJixz9rAxZv1LfjSgkvLTZF2ovwAtkYMR6KVJZkp6CU3PZ4dYNjU2jl3mhSwtGnsEHY
4EXxfd6iJ8RKR6rywQmHsFoz8irT3ZTGE1ACRDPNeQINQcZryagd1nmLrXkz9vYEZqAn5fUMNUSg
03fIK3NT5fZSXMWg8Z8dwgRB3gbduJ5dUTa3MEaZmpHHmEzXQ+D0t0Usmm47abXnnPQyR5wC5S1U
B4rYkUkj8pudKAAMrkQVzvMaH7PnFw2fqC1CANp/umYiQq2R2H5Kojpbj1leWutWRJjxk6qy97mL
VKCJd4oIs4egMrPHTHP1U1dIuAFQ7PfaEj5j1R4kymlHcs8Op3hxChyaqCIiGJWkU98UKfMvL813
oeqPVj8Na7Nqn5NUipWN63mjktHaEXT6VVjasMWW0/I7NI6POVrfeiKWPoKOckXFPK+SwkMVI6rx
xekg5As1kajk9M9zLe09uB8w7yN6jDi71wnJkpqsr20vb7aGXsTXoIjJ5tJj4wzteHRhDdwPdgvM
BOPgfpwtGzmqcYN5F00JSSMHhEoIgpNUUVQgBsj4Smza1lk8quOh7kSHv3ay+SO9SukuIfpojuk4
mptZxwY0MkZbJVGAW9FJ87PBijYoTt3rwBUnIkTHrTG40W6ecThPWqc2iK5Mf6Z0PQVhVn0u3FY/
LyJ4tVNXS+gXXfMmtRq+QkfYuEvDGpdjaR8axqYrB+zSgdAx89BOjrulSXE0jXEX25UBoH56zAkr
fSxi+Gu2uI3V9EhgLO4AEFmrRgWPudRCAorS3D30yil2vVajqrK1O2jS+HsDCxpUWLpbHVcv96GG
pZV484YEuuoUN1p/XYegxVrG4avBas/xlDqrbGSKNmk4Y+qh2rtWx1iXsfe+yN3+TbRQm6YYxXq6
Sfu4mxnGlXUxW2zNTb1h/snktbtLSzeawQN56UOOUm7cOGBiUj6mLBKIQYanimt/WQ88ZUhlCYhI
jQMxbRMowa7cQYYFr9KhFhp5IbaBbdpTe+5OIK7apymCFcV81AzEAGWpNZsnzbB2ehKCO9JMfmff
0czyy+gAkd9boC3UJncbB4wB6hD3XNMkBtnUcaFgEIZmI7xAB9LSpK0Jw224Uui1i2wzu3l/F9HV
vzazBNJ+XqTxYUjQrtteXF8ag+nuyrgf5tVY04yL4lZ/kXpAPUl/dwl307MztEHNl651Q7nNJmbr
yWDH1vk4tvJW4PN+82juqzVVAOPtCsz2Zp7c8RPe5/ytIaIKhUzeGp+JBW42bNHsKw+v6hPS8QFW
Qjv5HRXLnTuJ5Klv+TmTlpGp25n1cYYXto5Hkn9MYbUPdOEYgyRtNC9B7jwJEVP1x4i08S91JcDJ
QS16dGoz3idQvrODRVDvLkZ19QCwe2J/WA7DRgZ23m3U3PJyZKZG4pwuABNKInGQHVoH4nnTjUML
ecuu1Gt2KfumfJ9jtM3ICwr7+zoYlkBoOzbclRcOQQwvTtTeGrWgdagKkFo8g9pwDL0kuoU6R0qO
A1xh13I5tXsU7ZyiU6VedBaaM7+qTPt7JvhquAAvG5InVmMrxwF9gerbPReR4KdaaPAFZqHbvjPt
eUUlUh9lFUVXkDqqz7TuTGSCpX2FTq+W26JcXPtqTHdDOQJAcxwnvMqyqnfWlR3ZV7xENS8Vd5cm
PGoj6OxXEFWql6YPmxsxQ2ZqY643kYWTPxOl6wPkiPdaI6YzjUfzprKb6sVedpjrQs4kp6V1Evtc
2XiPxJkfq0EVMBpRHysj8c7nvq1eOgREj33EdZ0dp/5SwnSosRNFXFYicINjSDfCV17XfvWG1r4S
qEKGVV964dUICZ7sIgl44iuJ2gJEVwUZQ2A6HPAPnCMiNavN4GEo1Miqq1dhERGTglUiaPGr4Geo
jMm+iu0y+FTJKARUp8rPMkSX3alohpOizQGsNJci0laWuQ07lyy1Rg82IfHlZ03OyQMtHj+5wEI/
I46I91bF3650LbxSXi3BErs2FTi+dCYWFlyxJl3ysDuPJs4GsQxkyLzjXwh6Dwl+OGTdJpkrnJ8z
7zltrKJ9mIAavblO3351QmFDtZvgLTeQn3DOoN5k5mLat3Ee9fd4SJWzHkp+yQyvysntmurZSiJ5
q3lzna2qYoiuJpkXBJkA5n/M6nm8dmWr7vVqTE/xcrtNXGbnKBiDUy16DpRq0w6xLlYjiowIYRdX
DfzjdK2H2vSmz2XsayP51Sua9sGJwG1xQHxXnEtr4CeWc3qiZB8/eToTGUDbQjvOwPyjrUZ+GbpU
2nzY8tGsrui34PNAnjEUa6mVpK9DhAIhGWsyOImILdeqUjj4DnnfS2B4iidp1sgD3NBA4kljzYqu
sjQpjXVuzOU1uV80cQnz5F7rrRv1B2mhblx7bfdWYiKzmV3kCeL2oX4De2Lci5BA4H5ojVfZJ0qt
efXqG1aLmSy6BekpzQJgVZPY6tV01Wxzzxye/ariski+5K2vA3RqVlivjTuIV9rJ63RWM0f2r2Pl
1jddgANB1WZ12fVT9TRiObgxOje8CmQd+52HsT9uXevAOrYEGru830inuoeajC39pkFixxpfprl9
KKeSi4dy+oI9cbCrVNCwiMGyp2/agUqpA8v9DJmsuwzyKkQQmPV7IXNuDZ/Nc6sRKXEjThhfS9FW
u6oQLXS9nozxOXrrwpL/qa2qahP0lfVie6G9ExWJ6ZUgCd60xmJt95b0Da7XiommQELU8B52Vj6d
jBwUF0UI4B/E2vfEr4I41MpbghMucGfGzCL1mL1M02wG5SWXNf0fXZGPmuRVs5g75JU+kIgeOTnr
hjUzXtdj7WKUWnVVTHZwKwOT5LwxVriOoGACe2LYWEMOOthxd+wnuC0x7+aFHsLjKUKnOIYRdmpK
fUpAj/EfLdRnD/PlIXWK8ZSWvfUVweSxjnWDJc3lD6utt4U0qvXYibNxTMQD9baOdXksX7xhmTOV
3S6is3yog9JhWgZjf98n5fQAWDI86ci6EBtXe4mhbeMNGkS+uC737jA/0//Ln2CyzQ7fHC6SqYmQ
hZ4dztqZcJOskzRtD6mGCLsPNP0qzUW1a5Wyz/IACKDIzPyG/+LQlCf1U9UQsKzBC0+q5SDKDpxr
BS0YZZqF1ZpUmWfUzfJetl22j2PnfiSKw6ddGlEHUsqt8piAvDIeoovYpXFTGuYhsGbjJdKDYddj
MPQ705g3bgwic3hHwVYRsTYprcJwItCN4kI8JML2C3ssYQomLMBlwu40lLXnL9Ghbz32y4exEsal
l3szqoVc3FXRiPKdGnbhHi6n1gIqtR3nZsI9u7P7dqx3DnXhCj9O+H/sncly60iWbX/lWY0fwgBH
P6gJwZ4UJVG9JjDdK130jaNzAF9fC4rIehHxrJqc5yDNMjNCIsUGOL7P3mtvonGsv2ZWTSKooy6B
HsTHgARUlKyWTA+XtRpHNwjKNhhr8ossEFb+3Imgdx0GeitKP6hlyo6Uie67TObpyra0czWl4/2s
i5cugXLFV3FLdXi6NHnZDGRufyksO3yilJ0xA6tqxiWQ/h+wqVdPb+Z1VpjeqZ0Srl56jF8vz1aZ
2di3BcWrVRAr32Bpkc+HaaqGG8eG78eMpmV84ZzyWEdjepunJggmmc7QVpum5Fiaa4SSVuzQBnCJ
XfpaCMvZ4agrueWMFXesuUbS6BNtvFs8secJMZtTnTsk2QrOf3b0VaJfbdc6NgSN9iFluIPXZjeU
nFSntgQT0FpVznJUgVFUbUc/Cp0ETpvujVHzX4FkrjjnfDRV2QdFTNhJUj4VwFuLF2BpZ7yOE2ya
Srg/jNn5CptKvjOx5u9Y8iouWq325Oa2tjWHPtp0bl/cTw4TC9xJg6W339GtSEdizTg07gc6zJKj
ZlbKwneOn3nvZgYhRQoIq1tNRWQKy8mtbpFvoJkIL6VtrM9zLkKVYafvRZGW94K4xz1ufgLUCSnQ
XQrZ5DNvhf6jbNP4U4bwGQOh8QslLoCj3aTVAzBXT702TDy8bwmHHCrmwVgNmmMe8trjjuKP9Rt3
S7SzOTdEj+jPPyLlJB6ZjzmZwvy3jlEGv7iAm/fZ9i0iQktj66/MKlEVWryw73qbGj+y7257bPjj
XQtJ8R2TKIdwK0w0P6jnsP2EzKwVC7DVdzdzZpcPuRy5MLTxqKqtG3VDtbV8haJBlw0fj1j0DDgU
mVYPMaWqNjNmFb7bhs3P+PWYN2uYURkgRfp3a9B3lLLizOdZ4vfFLrUucWmBrgJ7V6zSxCrbUzLb
HedGvRwMrP416NAtwyu/edZIHB8shfy4ji1/0nbatIwAHRvScMVhyj+nMdREIgEFQ2se0n630mZu
dUE+9uH70Axw+KI+8eGHko7+JfqeR+2lORlrZZn+++8vpj1gDcbmbRoJIUGwT4FrzOQTOU9UO5ra
icZIp81oqV5EAVrUShymuFB3OaCq58VZkHDAzEYa4qhW92+FXNq8O3u2TxNw/Qdb4ajgLWTfGtDC
wd+XuTZ6SFODkzq1uBiGHaw+N77xBzpnBwdtdNULuwbXrBnxYzYNYlf2ZflCd5p7n+FoBXZZe/qj
iut2gsNBL+Wt1fNH78Wg8xyZynnWCdxbTnnTWFL0qSp4vrwnfHfR/uNpjS7DqzhoHf/+DMD1M+H0
kqx4sv4ZrFL7laRtmu/8vpEsMPzFoa9nhEjoseT7s1K8nfO+RP87qqTVdLKxHROdHVv0Neh44KtN
w24FwKRMbJy/1IgZ/CwhURrzen3p6fN6bFViHuf8Nh6gncplhMzdEoBrjjfwyaBHZEPPtH5kJ93s
FX0X9wXU+TNepuR5nmP1pASwo2+9818xvv/Jgyrw9/1JGv7/WjN3X1UT/ZX5Y/z+M//Pg+oBwSDG
p5OaYzBEAP+HB9X+jeA40oSLx2fxK/KP/uFBRUZvKzCG//5vJjgPbgx4TbEo4QgQ/5TllPawv+i6
HHkgEPHLdCRk1Gtn0ev/tAX3RUWXeOXle9OL3hQR2lXXch1iSfhK/eRDM2j7ctF9vMJ4pajO2Pbu
tG2RhrpFI2KqFwdTFdOhXRSk0qBeEZ5WviMWRPHiojSB2m9+TSEuyGrRoapFkSJ5Ub+zUtav2rde
tShXZo6uVntJsg21ctz0kXtNF6VLzcl6IXWdSgUTEs1gOTJKuWk1IdbTopYhasEFLm6nVlDCuChq
KdJas2hsNnDydeUqNwBs0T8K8vJ0dqPKEUNA0USoU4ti13bRi2MVpNkWNc9ddL1uUfjSRevTF9XP
cFrElkUJZJTfWEiDPRJhv2iF0BAROZEPq96g2w/te90s2mKyqIzZojeai/II24MRYVEjm0WXVItC
qSxUkhzRslvUS2vRMZNF0WSo+RADGicy3ZE7RbEtEoTKdFFCwQBSMYw4qhaVtEAu7ZBNUVluw0VH
7TUYs7WJJje6lXEFO56/dovyii9nSyYfd35XXDNcL+ck95p+lbLRBsDe5zcNzcJqIzwoJrKU2WvP
ifGeRb11MFutC0yzZAyuI7rGpamFD8Iy7JOVkapYaYXd7KPOkVx16uTSwDl4DX0ulxhV/eexMDMY
4FWPcFOhesUUBwD3yDjj4Be4dxWMwTI3GSRyMdj7zvTqNxe6h8NAA30SlLd9snOUfl3kxsUqv+/4
Ro5ADmSuOSMWQeBLTIMXj1YHUKo9+kEr6vLYtCHgkLnSyyP5FKZU6ZWuXCUAerWVURWAflH2ThML
j61QbvruCuaL9RhGwD0Eem4quIXTAlVsxiKpHgxCXRcTzN/JWu4AjLvpe12H3BGgFnDLSoC/b4tU
GzcdQuPdZA8kdjoI2nBPrXFD1GJJahTN3uwU23UAmtO6IZ7+IXUzf56QuX40vWseNNPsF+5vx6tK
1GDdLOBQXkAtQJhO6IvAovCIVoTJr+NX4plY6ibKaLoTxL6f7T6csj20Pf54OUXT1c0XrmFBJ8IV
/zgTJmCtLDAn3ofay/mFBgZiSc1tAtt6KKY1aJT6Leb7t0scFmtYIDnxhiMdTSs3hsdYwwi+TBKh
gETQsDN6s/6yR86TYV/Vt9/PLMWd620B1vDrcyHc+2jpdOc2ZzsB/Fvv3lqi6JbWFb/yZVAr7bJ/
bFNLBbD+2Iomyx/+fVBlh9s9uWPBv5gvdaT2wEVkjU132tBugF1QWen79yctpUNnhn7rU0lrTJxX
klH5dAP61a2qfeYchjM0TgSWZ8Y18aLKZY/RFZZ7TyTEOkBEHa8GM926aTiViKh3rT3Yeq56ANiP
WrF4IkSogImrovvs3Di5lHrl3HqGM51kaIgrTebeVUmt2MR8IjMAQnb47gt0MqIgBB/R2PlFg8cj
ulOZbfMo1h6qGdfj7DD1yojTWJV3/ub73SpUAV8kmlovaCna6QCtD15QQWA7E1yzz4ZcSgscj+gX
4vqSq1RLgjIf+dTD24YvRp0qkl8gZJUEbTpfiK5eBjnd9Vr7OEhm9cGu3ssERatwCBl6N6LrOddH
d/GgQ8rp4n2RNr9s5Z/gn6OeMhFTOncdW5PTQ7zrnPk5Imi2tvXRO5MQ5kIX2pDHSM7VUxV4oqyu
Hfcxsq+Lr9pIDOfK9PNE1tC4OAPXcCDO0dpxa3rrXdyPSTFdEpqO1Ziu27A6mqUb3hmdRiHeKNKt
V0VsaxRAxZ1TZenK8wdrM9UZogp75f0w5HXQgXOKYa4an2U00hQkvgC6VidJiukEuhwyuSiMAzbb
n43R7UvPvuc2mQfZ0JvMpVH4Br/4tdW8n1OP1Rx+a7ElbNrhhikxAhfmtObgzDFSNJAqa8epHnrw
qMEAVeGzGGzGNfZvi+9gW3fjQ5n29dF3sx0+sDiAE8sbnDjGdpR9uErVlJHpMJ4ccrQwp9A6xqk4
6J4w94qL8Fr3+nozllm40v2e4ygge7qX36TeszEsK/08Zbp7bPjgs72gKt0Gj6kbhQy0Qq56Y/pl
TvW1Tjz3KxFoYJaS+ruLaLc2suyxw9D4MU2aueG7TvrZlF4AbZ0FBEL3kYpPi/TpPHM9MId8H6VE
nlc2xUTBjLrkhw+yaD/jqQOOX3rThWWqIsRBaq4Lyk7opOnmhjTsIMpzZTiXnGv+PR8rSNFOaNyZ
82RtlOhL8oA9OayszKBewB8hhyrqr9YW2Ybo4WEqqoxIXv3R55VYS6/116kxvOpA6uHPc7f3OUtg
BO1/Es14gy2/0ycZPimjxlsPG2tlo29Sq8tmubHspxD3c+DwNeRkVUavXsp9uGzNdYdd4aw8DsQM
Cd4nFZDD1eWM9ZRNcpkh4IGxUXSmI4hVhSIJvWnEyZI+pW7Pobm1iq82dNMv9LL8SHMz6WJqBFjP
akgSjqW2WcvPRoUJFxbyrRum1b1psY6KYslkZS7OkLrxLvVQq/dSn/J3JQzz4nRkRWwmrBVx+Hmd
8y3iSt4lqMeg+GUQsm8DSDSm0XlgVWIcWxEa4ypuZ+cifEKaXiQBkKBdPnfOqN06RuMFmYlgypsI
MSBsIm0zZGl/xmtl8Ykpw2hVSbsWK2tW3AbHvrqAhiely55/E0q72IStDJ99vJqAYeck3VA2UhKS
80vg1HSVHZgUsp2hV3KTjDRnwxKChR4346+yEOLWKKLuSTWJ2texK18c2bGW5Vq45ljI2dZV4JKJ
UgOOnw9ZwRSGiqwddSi9QW0Iua/wqQV106XseqaQvZfh8bRybBBW/sNtgRm2DWhfKhn0myakIiY3
q2YnBfauXmVhwMxwM7KVx8C6i0TEOdib39Kmqeo15HcW2Eo2wWxkxiohjbylEoOyWZDfu7mCnpzE
065hpbUSfUgbTN4OdzN1nqtsqIjsOoN3Oym2/TJtFfvKTHszO/9i0Bf/pVyadaUzdVu/dqJtn4eQ
e00ZISklyZpuWr7imOqXHcaVO2gFom1kZeD3E7WQyn4263E3qpFmInN+mBzTvYyJgILkeekOh+TO
4YgZ5AY8q6GKvijn25lE7VeDrPLNkKT9ZtRH+PWDAdYgbcODkuE5ieSVpiYbUL6XHqbZGU9hinuV
1YYWZ8YGWffqZ1xdjZPbaw7A73SpFV/KKlQa3ZugP9Z8hYnKstJTFkXu4IMjbgmRBKGX+XoEncJV
+UR3O/PvfKbgAGU+jYrMpkEnHdajVxOHtjmcFNxdfNKW68JJcD9R1hVPP+PMYxOxcsywEnvuhi+c
pe813R+2sIEXyadXDzAT5o0xze0lSm2Qb4Nt3SAsvMrZTDZz7VwTH2xAOnfdNWZruc4BG91Kt7Z/
tAuwORXl/MNoje5GFa62TYzhq4kmlnG2GG68YTAXhq91tEZOPxzd2zuEHnFGcJHXBUu8ESGS66S5
70TdwpUs+vRDddHENqSx4FWF8Lu1xFlFKVjwTLZlMAzJGIToC9wq65w8hwUz2/Mffa0bl0Km02wy
aCMLfLpCDStLFgCnoIrllfUzzkWLJp/4R4jnTrlJjWXoj5BQfuiIhZ9uZqdnpcqWOb619ib9zYcm
9R90QjX6SjLLaOzKu+wAHAAG3Txb09li+34Py3h+ycGU37Rx8ZMDaFRsKiHppVHdotGUYbVOyvin
LAru+posPt3BWa5ZYddtexojto2hN2+ML85GsHm4dqEPEtA0rmaS2hBNZmpZDJGbR93y5dqdZr5p
fameHXK5J1mb5XnOB4/AydTlt0uBCYBnz4x/YAjRI6iGybgtjJhbge43bJw4GlbMAbnvfcKH5cIx
RLZxZdfgvXR4ud9ms4BzGrOERZ43LY1Lvkv1S6+r8pGOvmpjL4t9eA/VlpbrceMZ8yFZ1v/1YgSA
CJ5dksUcYCw2AefbMWCXMYh9euThsvLgtzJiKEm/3QXlYjRAtFtMB90fHgSm58WSMP5uUDAXswIq
0fArXgwM7mJlaBZTw4i7IVtsDkBoYOXhfMga+BN1hBmC1rrhLloMEuZilcgW08S82CfsxUjRLJaK
dDFX8MSeOPhBfPbjaqulWDDybzfGv1Sf/1XymCoC/HD/Nbzp8PkR/6USHoPj8hN/aD6AmJZO+CXb
S0+Wg9L4n5oPlOffhAmflTig47moL38oPha0J13nICcc9hhEXRCD/lCALAMCNHY/FmG27dtgfv4p
Ccj6m3mRCBK5Zp4WQQ5Cj6b3t3QJ3DXZ227oXNAlKfsJYcSfCNVzCQTmCF88ggJZZCaHTWjW+cOc
1DYFIML9ivG8P0BdBFdgVOYjHGdi+q6WnHDDQjPIhcfCpC4dD2bj3PrVWmPm666shyKgE5FS8kkv
JZANoH65WZyosGh3TPBpenGJPXNkkrm3ZQVdHopwwgCY9jIoYCOuyyK31sR27C1OPQEmw+/vqTsC
3ZRCVjjnjItnAJPdbnIGeYRioj7Bd7xbBZVjlt/qb+Ci3B0FjfV7Q1FxwGzjsHRuPyCgQfXB6sMh
wxVNfJrpKt7rdWVteaO0S5lqIWtsd9jGIGtBnjS+QBHBDNIbxbCl8o+vuUhUeqvFsXgZpnEJb9dr
0mR10Caxfp2IDl27XoJv7PSX3E78pxHEze1YQruthf8yjp6zGfQpCM2huLdSTe6tvhGXpiiaQ48Y
QaFNkpyLoVIH24mTG3qNPvxOcsTC8bqxcTWcZAHqL6+04QcsivAwhbZJXYGRf9HJ12zm1DO+lsyt
DLy2qfa+SL76XjQbtlLjq214dB5GSRpxv6ASkq48712InuiFC5B19KqXIilepMZDl7LG3xqrAee+
Zm8Y/KoN+Sc3sGuX7hxXUdyxyjkTGSsz8YsHdx4JFLCHqw/LJ/JJDq2zZZ/JNgYFKtujZMhkFbsu
ge1qcKk04v6709lhT9hEIUutnMyIrlZmZHfT1M63oYrhaM0knWNTaBxh9NHmUcwKicy1dhYdV9Oq
0MzkQTlgWm3MlOeY4emGUB5ZrjhUd6qRzZaK1vFn51k5FCLd7II+0+pfPmbHHta+ZewKN1VnRrRk
P9ple+5CD0lvdFT0GWMfCPKavTJR5TJaTX3tngzUBlqjOle/IPTpK6fxIQ2C4IWzKh2QrABg+2dz
pLZtxaZF4FDKJPcKmJVrEcXDdogFriYKndIVrX7+aSgKjvNdbWHCYKKj91CN50TypFzp1Md2ntqn
iPtisRoyEf+q0O42npf7exdB8dzY2qcz2wSC4jhNV1oIe8NsNMjL44wB38SbtHVT3X9BkMpWQ+PC
4kL0LDzWbjkxsh+DY+Rbwdn9ZwaQ4ziPBT18tOg6O9UwBHCMVq9+ZZl3WhYCQna9cNt3+H6CMqMY
tlIayE8PnfnoORl4piLU4g1cr/kOK2G1mSV3ZschudSNJu5D1m/XHLvCzstV/4zbqcJPWeKfTkMw
864fJRTwsTa3oUwWYFj4k5yK6Wslcr8lsaUwJTXDtDHmIWW8CqdNAgjxaRjluBqUNLYxFLt17NMR
jDknvIm9srlzwAZRpdY8JpnmXH2z3zelOd9S44ciNYJy6vlaoyyL8QD2iOFeOdUddmsNCyak6pVX
e9MDuNX6pmgHCvrgaL1jVKBfyOHw3qtGHcA0xuGhhKj3MKYSbBZHBnOs9RvmTo7QlbqPLNksLOEU
Gq8HkBJcVIDMF9PRmphcFKS/jkylH2ZpfKK1O5faguWG/VscirZ3VonRFgGbdkjOvMm7hpzwOkzq
R82tJxzHwuweOGRNX4VeA3TR3Gk/pQzU4GQRvxsDFYkTSEyTlp3t8M9R5xZyIdfF3J0S6kGfyly3
trIuo8DxBudGZ2uGsMuFyCeptw6xrLyZlR7vJ1zKgTbmRBKtbtLQS2znjZvgjAfL174oQtNWo4rN
gFx3/ysNtepCvVB1baVjYF4Bv1VJ/SOai2gDmSVfi2oYyK+3VA3W+MTfxBx156bIry2q6DH2nTIw
m6Y+YWLp7uaSU4AavflON4DptbAA5arrw3ljRU6zKyxOkkyolDxlHmgiN7a+okXZUe74E/wLVluu
mfkCF4yDBkPAOdbQQaraVi81dujvNpkr+XYfebJy3ojQ8N0wnRqzq4cNK8nGmzLuNS5YER4WO7He
qaPBruDK5GKEZbmb9cr4UEVkobPOTxwfwkCoSeztwakLDNUhJrHEGPGmzd6h8PPrrBsHpgd95Tem
QbGfDkWH3Lbtr91kuFd1FsFMtUnS9LQUTE4Z36XUPpYrTUbqWY8cSf+pdI8RNCCqkLPQ33PdpC24
08+tq5lXELd3fUQxi8xxiuLnywKbz95jOgkavREc+EokuxIa0NmZo/jg0/CWoR5zVm4qygtMyIiY
xD2YS06/jaBmbzCBFoHuhWfWutmuwrlGwToYNNR7IuA1Bie+UPG2L3ClRR1N9YIDIh7bsDhHdsPl
W4XqI070eqcNunOah9b9abh5/qNpa+1it819axb2A6b2J32yCJn7oeTgYwI677R5R5cTACrbHZ4A
HfdHvDwf6Zx2hzglASSzZKEMoJH3c45JdtSi9phwjmOxE1nXNiqru3mxkGK7tQcClPcYqMQbdjd1
xs4x0E1lhMOLkSTaApi1z0WdpEeR2NvKTGVA0Av1wXqGP2WtdFziGzp8QspHh/zR96J6B85V3mJQ
MYKxrbELy/DLY0lAcVwc79C3OHOhPOxbYvznGH7kqbaz6HXwW1bo7VCt6xm3kuXY8y+CBY9xAVZJ
ZKn7kEF43XZGxq4GT+XKSc2bgasqWEDjPWw5NhSVhd20rs5wqCecWuMZArH1lMuMBQmuzI2lNcMO
roC/TcYsfG/6aSRznDTvnFI4wvq9j7oghoOr0n6bO+27Al/JOqIwthFH1Ww5NeZ9/KH1NluLCWSC
66Xz0ffJIGRRfhq7k1sRUCcOU8Aszsm5kfXEhaO7+dNS6PXAUJWdSulxq7cNDkSJyuC3VVVn7IAA
1BdcatvCMeudN+rNDQ5SAhejre3i1CrorRbRmVYlLjsi7fcRp0aUOozSdwhaVMxa9KmNXt+spzSl
MMBS71QRpAHeXrvecbyfb2u2QEFmNwbF0025tT01fvQeBWqrlspprgmtY6+yPJIUA7L/AJ8/jz/L
LK7fHRK2OmPuRxH54Zon8qvoC7lN0SmqYCo1StZa3QOvlWn7aG4yJ6DdskiBHmblTT0K9jEU/GIB
LugAxGsGxKwROERmxS2NHj1Qk8v6JktvmXuDLtHzLeRO6gfCmjuoCo3jzHUAnZNpM/Y8fR+amv7L
IxS36qZ8WPUda43K6YCPLv4GRg/g5nl2b+NNN1GYJqSfsF1WfwJvAm/1O8nTpXqR7lO37GtaUac2
Y6XWtwE7i3YtVY4GDQfefZWx3vhbg/40cgz6vVtzQ1qxiUixpnfGz7F2cyB01JPoA32MZpiJbVjO
RG0evDGE54x90Yurn7S2D2w/izL3i0d3pJrZOtLMSn1UN0KRfFTTwKuGlWcEpUznEZPyKm1w6NOv
khsu8FAMF2ss8Zm7nuKoXGtdSI3ewMb3q8Zq/al8niEzgv3Kz1TvGs7v7SSG+oCQODYrYyCLjgE1
OfaDJ29kzb9dtU71BulwZWZTs+URySf5CBg9EtEugZBRraJ6LD+bUDduaHXyDg4+PL7BHOYubu88
zpiyV5Kt16eV1/QAQ/GuTzAy1IZNQHNtCmmuUqdo2C7Vxb2u4hjXSUWnUxWrfm/lVFBzNZjWTH1i
XVmMMEK1BQbkJNs7TU6fRW6Lk162eMl04O8JjkLQlPG4tp2pMFeuxuNR81wBCBmslxbT0EhWpUag
bqkdW0mqvoDDqfSqyF0FCWVeb8oOb6MUiMlKz31Y3/gW10MKljHo+lm/mepIBGnXtuuGBgB2rbbn
LHVitXfrcRdmCc5uA5sZ3t5VW5fFcSzS9DHy8u6tY/TkzNQOl6mk9rSw53brLS92WMQpbXfdwlQV
BRyOcFBgX8tx2Dh9rR+mtJUPYVjo3ZqmnnTXs1g7ZG1TXrsISGUkDfkMPc94NfDvUpwMSrVw9bMl
8EqxwtG1vSlqLNiljyLUD/oJxF/9gJe9LanrrUv3BuuWdV/G8sOdG5Y79TxSlUBt3hx4ZFxosJsj
WL86DqrbLJ/yl1RnjeVBhtzRfWLQ1N4bYsdRiOKOplefA0mQoMbTiHkpqtc8o3KbNohHtKiXgBgd
wIgIQriBO0kEeg3RRf2YmfqY+DUbbmo1TncSwCRFRn6eXJsI96wuZzaJeJ7FpvU0YyNcAnVs0pND
PM/pmTRxcihM373g7uMAOzp8mHTtR+5V8xP8/9BeOYbDH8dSqNrodja9ZFwq6OgbFMj+1J1vtQlW
bQ7eAD/pkF/LZU4yZz5XzcyqxZA6oAGRIcUz+QYJyuq+TEMDMyypX86fyyBr2M3ZNhmu8UIvHrcZ
v8IklYvjjnyifK065RW3Rpa2JlEUh8OYNLgLEBRoYy/oYwe5G+OnM39q7GrUnfFN6YtZxSXloE0v
XTnW4+OsNBa/K63jwNvd9XprurQ29a5waypRmlGdeEkaj2BMJGNWzq1Rsaf5v4U1tLHFOvEyRyN1
Fa58zPNifP6T/HP3ey7y/5R9cVclZdf++799F1P9KS6pezokMBvqClMZ6s7fs9Y18N40Nw11gexk
g3UVdN2KgXekOGiEGMPoXRTmbkjF0czsrWY1Wzs2Np5Lk1U/b1pqfvlTd/5MaSB+yf/+yf0tgvv7
c3MAeRH1h9Lyd5JQYQySBgLolHXdXNyaWTHcU3X+zz8Ioj2ha/Rc3f37C2Cn3cihd1CXRMBN4j8O
Jd+lW22/H+ZfRrT/wYiG0XJhbfzXkuRzgg+t/KsT7Y8f+kOVdO3fcCXzewTQBQ/0H5HefzjRzN8c
5BGXtTcuM9Azf3Ki+b9Z6JEG4iTFbIJE8H/qkqbz29IT5xG0dj3xz9bPfQumf44cY47zXdN1+ZU8
i6Xy9q/WNA6YHC2nyNh73lTmS5DICxoQ+ZBIJ3lO4BdRofA+sb9fShyi+EnvadaFBFBxWI36C4cz
jDnNwJrODY1w07gUO8DgrcEPlwsTnKUG45dHNqB7DIeQWp+plx+6WWdNsoYwHD3BRi6fBfuBu7pY
HDuD0JpPEC/VqYojuIz4uj8gpGJ2HkVrf5i1sxhEHMtn2Vpp6PoEjjKzKsYvHFu+mx6T1lKXuCIV
AOHXw1x+0jkgeTtnCMtHptmIPCCBJQvbkDCMtYgr7ZHmXQqB8BQMuHVQ5VzZZKsWR5i1BiwxXoxm
zNdK9toPJ++K4dTiEeFlqYTALa6ic1oDQ4F4D/kUSbkCgw0sdsulHKNZm/2wirk8RQojsu3NTLRE
Tl6btGX1a4TWWgNihWvYVM9UpE9Lxw/VNFbbsyOpixo4LW6sHWZx66CPg/bWtTm7zHYkOai3YF4w
/zIjzoN0n+s2webusoSGa018hfLQNCRKHvpRngQutxdxK3H2y61mO8bjty+qry2ym06u6jcrsrzz
d2BnVObyKmcGr0Vc+cYjVmruYZNQxiOHWOz3ORG5JeXyXXvK0eHSImuQ2OtaxlizLnOKn+wBEzur
Tuy1WiNx4ijYvyejYcMOI57/mhswUNjTOdz8JMbiIpjigp/h1pa555qbEGDaGSO03RU4xSyPu6Ld
Ox6t0BZuqzwmLr+ORtt/9qoM63XJRuzZ6DWawBpvqOhqaizjUWCSj1ZFj9VKuch26FVEEM24sz8w
iuMqtjqP1pRmbOeTX048/lQY1UlEdCoHqTXzB7lLiknIxgK6m815fKTRmieg6I+JNm6U8upSmgqL
SRWYmaNwyIo1uG4zXXuji47ucSQTl3DImYbbLtSjQ1cP+KiiKu0+05TdKb42/rc1Lr+WwpIm36HR
dzKoNPTdgUv7Yi+zPCKAaKLLH+/NHUUEs8h4BRs18v/MrNAO38GmcYz1YTW3Xf3mwJ8OLHJZOE56
od95yeCcvx/RwVQxEiHG0a9y6sNWclimjlRFC1Y76xbqlQ0J31JimHdNY1gfOoKwF9CDU50cvanf
JHP4sMJmjomOFaR1j/fL32SmjKtDYiZNuwmd3jQDsqb8/sikY3g3FTir4jB3XqwunbTn72fp5XMf
7fPJIkLCvZ4ny8jBp0wTJlGZJi/xSWUtxTito3ifs2KQ8wN0MgyKVb68pRiEl9ckJcV66Sa/OvlO
i+uwqfjf/pQQGPD8CGsdle7JLquAOcHK57bP4pwrlJvia7IK3Zi2iazzX/MMFIcjg7Z8ptiocgCx
Na+ALT+o6uQCPIC9VWcjhRVZp9adL+Y9bhB11RWpCXIk9ZvJJ83EPAO2kM9pCd8O/G197rw+QOby
UFaFJvHhiNbf9EUZodNhp72AKQGeATz7mTeT0RKylnElYNjh8EOWeeusvg0RksVIxtU3MeZ5xRbP
kODcF9n3fdK1P1N6D+hY4qbznPv5+OA5Gg4B0fDBFg1qEgHySjtDDNL460hEmNg3UdyDTjW5ydmu
pMqAl2yY9yOrsb3C7E9wOHXNjVFWnrmxQvhdK9HiLo0iEo50MvD6TvBRnxsX86nT05bEAxbqViFI
bvAsiGijdSYJLwx8Pv17Vk3qODGx4XkxCiB3jPvSqMtrPlRL/3S2+PXdLBb0JszuVlPN9GW5hXkM
G3a66eAZnzmH6mcvIv21JQ6QniXenS+TmfCxt+3psKBSN+ztiXEl2lOTas1zLKx2jd9r8cL4XgIv
hvmd/Ed+NsYSM4A/llukpGlTRvr8BRYi4xug8vZEL7zLgSt1Jw7Oc2i+0QjSnrCXujLwhWscerSG
m8IWHIwV6JkVgq7AXRnO7tmO5KUhF/LFmjG2NjM4sxxhQE7HkgP3BZGIkKAmRk4KBtge1NLWOOfU
zMn72TLjw6BTz4zCtJ1xPa9bmdU3CjsXamEf3pVDw9VkwgaVaHV/NUpQ+JHinNT57UzQsSd9Xmel
Lp7C2qyeVZw3D9AZ7mJ7kFf0zYieqda4hmxQH0qX7vC8HzvvVqLz7xNqvTZ6FOuvkVDjyQq9xzkS
zgtFLv/B3pktx22k3fZVzgvAgXmIOHEuah7JYpHioBsESUmYgURizqc/C7TdLfH/2+6+75tu2VaR
LBaQyNzf3mub22p08Ps4Q1lhVTQoQ9n1EjYe3IbdKNAsO2FemobTiluI2Fnneqyfhgo7whRSSX7X
xHPW3/T0dZ5K0rcpZ4lF3LfwifNBL/UVhKbhayjGIl8aduekhOm6jj69Ood+qRk2bhurxvkIbOHB
BHDykpiB3vAotPTbLrU7yrU1se/plMcAbqVfRx7vR7SU7gbP3NdBchgWzHM4bA2jQO8ow/bUuJwE
ejsw76EE2cdpTI27zHDbH709yq8T8aL6leKvvL9LXBlGx1aqbB/lWQnJTj6bkwrv4hiDNCUHYIR8
Yzz1LcfTvGFL47ny0DWWdovnldJF04rmQGLxPW8ZMdWzvwsUp3mXJm3/QpMigWqSWJdABM4tgffI
W2Twe2ripR4IVMjyZ50SkXIVd7p2Z9PEtfIw6eCfznE32O54mIlLX2Ff2UsaT1C/hX6gsP6RDBUw
PdItqybVXwwz2qdD2py0ybGfhyGyMHiiwCwNqHy0hsbxsYns6NbyK7paPLnzO6JymUcsJtYNjJVe
JUb7NMStzTv0jaUZ21a+QsbtWh5+2o1LTcFWT+JTAXxrh7H8KUyB0EW5WyykWdloSYSy3JHhgyFA
meAnx8M2uozurCBUKyY1LhFoHuEbaAA6qowprDufDNrFD2R7X1Eiw4Me3ynvJ26XmRo3mtf2VHuS
2hJd9MXVa+M4k1RWBkMgKlUmZxO0RXGfpBXjgpTtx8YEf7MagT40a6GPGiKe68CbaOL4UoyUOmaW
Pj3oUvbHqbFmeiov7DHhnlmBetR4HOertgjuLKoEt6LsYv7RtMXRKlR9jR3KL5Emm2FN1Tsj2Hio
jENnpx3jNqykMnT3dDH5pyqLpi96g/LByK17JMv+nBKNx8tqwKSLxj760gvG9V4zwpmtGwuuQTHu
Rj1C6A1if+N22BgXLeoH5YQwFpBUkMYkgJvY4U4oAHKL0ak3dtLxdMTqz+iZFMZWDLb/KALeeC9G
eY9l0iN7UofpmschI7i0SVZ1Dn4mjTS09LK4xqGLfVWmsQ2/ImqOZPowYYGW7Y6jtBkLmSZJC14z
nr1iRG7wWG++UWDl/kAzG9ZMSx21wwCXvwsQB7tABuE6n7dWomjkIu8nZou2UVTLvEjddaLVYo1r
kIb3zu/OAwbFFaH/djn1NUQFzzOPWYrSrRpfWF94vmXnlqgDM6YioPYjbRNMpRnNWF0xRu41D3BI
LB0NQatvmWr65WC/ZQSMog0jrpIbSGcviF04u414yDJQGE9EHRtmqbSRLNPGD+8atgFnk4E0K+9k
Rc9eQVPVSlkpeyw7eIk6o7oq6KFiUUQxo5BuOlFL4dzUSF/giOpaW3WV0x1we7fH0agBR5QJJAin
bR7ioTjUQ30UvhpXNb7b26KpmnfS7FTZtLU8gGMMtzLyH9mokaxuJJFRad+lZPuJO/RZlm1S+Kn5
Af4HWaIkwFy8IMMzi/B5iaGrQNK+dpYu3sasyKnNDky0azTEuZ264xcy14VmndSK92luEdUC+kS1
GFDBOhKJ0735rXgQHc56byF/byEFjQRAmu6tLd5g71oZ+ZP4KC4tP0pMrVJ/bYdAnBnsZxjmuRb2
2ZCEfM7plK39LI29KyKKoz8lBX+SA8DsMrxUoqnJYDJChm/iiOFJxTh1bUv6kXeJTFFfePrt24In
6LD76ST/v6hLM9jrJ3EJPcWiWjYwmPXhKMIb9OvBOAoGumwj9rWelPZ+sDiJOklsPqjJI3Ijjb8V
jD4pRnxD28JMA6DF04HYOZ/gX8xEJ9fRG7Q+GmhPLYa0l4aF+TUjvREznO3wJeq2fRP1fmftpcSu
OS1Rl+PiTCNZzsrHjb1269KWt4XsjZtCAzlykKYRPPYxYQeKndgA2qoM2bYVbvNNj3Qr4EBvt+re
dLVQrum8lLukgynbitR5rZx+aO8bYF3NRrWGwZSkREq0vyrOE+SZ/JEDW4Tvhb0+xnXCwERmCs8S
L7hRCfTGqvzhq768t4KIHX2LMbNYIpqJF72wx/FEhNLT5rVT54BlaOGd0ph8bIKUg8PWjyq5m/iL
Era5MNytjA08hI3hVy8fZ+HCrY2/EdRmtePXDx0RzUap8QHaIc58+tAzdsghymi1c6b5vOwkKWeD
zsg5rv311TV/of/xjWZKtI/2YeFq+vXqohsItEzON8rjnI9Y+AVVM2XN58O9Z782ZLHn6PvIIQTq
rXj5T7+7D0gPSjUpyYDc8CeondCoc2MWVe1kKswHdxggbdQJtIoyl7tq1PiubutxCNCGgmPbX39z
4xPvmQsdudLEbGsangW4/tN7Z3ykhRVx+R1zQb56P0TU83pZbT6UacOxGSwsb76HrnFsI8ZtC12S
OYZSF3nkI+zRePj4gf4rb/6NvMmVN9Nu/7W8uc/zpASY9kvZy+8v+kPe9L3f0A9NOkMcwndcT3y9
P+TNwPjNmYHFM7s6MNHouQz+tF2a/CcibT6fJPeYPpsl/7BdIm8GqKIwKwPXhLzo/kfJW2oWPt1n
CK5cYwibZIExRAazLfOn5G3iJrjTjCY+jDXhQcIflbNwyPAcRe3hZJtGw17ZHd5tkdUQgWYWJ9a/
3neIjDT4Y3bSKIBQ+1XuHpTybPYpfaWGRavr4x2BpMLeGhwLtbssSOUTay9CHpSYKOWgk8Pzo3W9
xwhQUACWh5gxFl1ByTvssc6lX4vi7EUzSLVXhmLvVqYVql3uWXLdwyGLOXxWQN2aUGBQ97X6LUgn
750tVL9qETPWkdIRRGKRtw0FXvPp08BHZ54Cs41XTVC454FVjkrP7tpA8GKrAHR4wZxa55DvGsm9
SNPpDqWovZGRWVznUGW59sZKA7zij5GzKB09wsySimvuCCKI0VBj+KqmXUQFwsEUMjkyVdqSkaA7
Ma7ogndKoodmE0OhaAfkwxV11Ow5W898Yg9pEn+S+b1hwovkNPw1Avxz61RTsIIoZ106M5X7vprs
VWyYl9hVzQpWmrfWJrz9o9Dyi+Vp+Y1VDldH52Hk5OhJCzF68TscHLG1qX9ZYtDLjkZRAL5xx/ra
S2ZWiy5OojPPFvtmiEuLn61T3Ukf1rVZVTehkMWPtHeDTU+NwqZx4L1H0muuphu8OyGmfFqTw6Wr
0UHlNvwPMJCngGDzQmLAXIrcOaAKobBAartPZWNdrTEYj5bwhkvS6GDAsvgtpWbl1alcKgOj8Yjz
blo5UEoWNNTbDCqFdtdXY3Gfy6zA0Jc3N3RlxsuW38gyDLI7maftjTZm3TLhjv2CmT1c2I053kyw
+lZs7M214fCTaojRK70PowflezAmcr9GlE05p/Nl05RYmBDG0aLV7DDp3becv3/L+pvfUQUGWoPY
dnD1oBHe+QANcPiFKe5imJQ3toZjMxUMzDLAP1uldeVVN7miPbdrT2Zmc2LOzYWQlr0xuOzPFUVA
L9gcodtqbRsf7DQ2VtDn8hovU2+vaPsatvgSoo1Wd0eX8qWDHrvnvm9qYCMMD0CS+enST0fGymXe
I8dzDYJXBFDXhWSlXdU+agy8iGHR8jfpm9A72tSt4iIpCXt16SW25K3WAtOZZLAKcvuKHp+vS1+8
Nxw89kVaPU4zI528x9fCk/kGrEQ7LYvEPNLADqVi/qSmb1pEiqgyQK+rTn+yO04BPf2LOzH02nng
ObvmgB2tUt1+YTFsbmllZDeG6Zd6qcjZT+RHH21XGyBUeg2+TAkchAySm2oHj4n0AprKCzCoet1R
ELnNyVoz1z+oNjm1BZpMjfQ3EQUuQxwSMAsWZF4K6kbSYj3QsbjJhnRc2ihSVz+08jvhO9EeYjpH
WEwne3YB410x5mpbthncUuaRW5WN7tmWPSAda9jLyaZLEn/lcDfY7SN5Rm2n1ZNzgyc3LrnBKuYp
OhFLzc6DVW1g+7lM4WAVKDrOTSH9t6qunLXrquAhZei9obIoA/SWhJeJMrdb4jyvpS0wo9VIGCox
Xl3RO3MRn95+bSRvGfifWEmRm0faInEYmQ6XtB7lNOmh9ORTnF8mlt1FTPvrgoIykEJeOX1VXQDM
OWR97juuwWQap6/BNIJ+KhK9vq8luVDdBXOHaH5bkX8Gdhowdr9ETkg0VWD52GIeYJadO70Oqiat
9iLrga8xkKbgRZTBtU29H6LCnspZECJu7Od4pnyDlBlYSX8h3LKowqWdFN2ILwilCoN44tIUqYAv
+mZbUJ0M7YbFHbfmyLmejbFh76a+bA9Fqccdzxatfs80eFkLysgh+I7xYGJ/kKgui7Qa/V3W4e+i
UFy6dyMP7HtLhtwiGdu2ACNe7zw3RiIPsSrof6Uex3lrufqTpdFRGL1kW+3ZQAGFd61hwnJ0JkJ0
qNifHeop1DZtkJbRDlVuP7GJv43zLr8H32dxtOuB2MZZyIUbqCF+Eb7drHvTLnYGzeWvbKJ1lFyf
sA64h9Y+RRanooVnC9x+aqCIqBcYeQar7/sFDAfiTyztP8rMxnkApn44t33TXKbRrHWYdRPeIEWG
j5AbbEFKfUfVPemhVb/WUk9eeCaT8Ie8ciaZV9yGvRP80Ecq71cxg7OrBrrmSWMSclPo3h74Ni78
wnK/OWXgUCcYW3UHD6wnxQWmdu9U/b5gtV027B+m1ZTTGLwIQn6L+BBj/7HrJ+eE8y7/pqUUuB+K
zoT27IpkuAtr233kORKsBbbuTUeCQ8Pb5omQriQjjvYyGcf3DNOGzWLEIAVacT/j9slXFVOsXZLU
baiHsQr5Agk1u7FyEUVcxS0tnGZQKNAedfbNbuvsSkrqHs6fj/mey/KAH5+21yzmZhVVW9+q2gK/
03xUw5ofNbETIuhZzN2xztwiG859sr4NriuxTOSOMMA2txjn7llppP0FeDImNWvuprXnltoJ7Bb1
B3N3bfdRY+tpg/gafJTbom52e2Eg4a/Sj/rbwKMJt/4oxfXnftz0oypXG62aOK3I99xzgHoYOFGr
O9kYmPjJg7XlSf0lDOYC3jKZy3iNuZe3mxt6w7mrF5++tyw/CnxBNpC5/Kj1dQz6Jq3M9E7T0NYH
I27dlStsfTX1dALnJhccYjXzYWL461onsQvpsl1DaKZQ2GjEndE17QoBJjjlWk/wy5s7iMe5jbjx
bIqJi7mjOPuoKyaQRnUxBP/qOZtMUa5bgE90T6a1+g6O2jqHOuZ6jnRvdhQHX7yYXuRqbki2PsqS
WeLDYjF9lCjDj2ZFJHei7xNP984BTatfe0fSvBwLEAJm5CiQr9ZkvXkDMZh27msOyJMyx/qoca4l
yQ5mzNWOkzJ/zFSX+TtAadPVz8K6ZyAeG6990IOCKx3xFfNRe+cEhISX6WjqL52aK6WjuV1aDDpF
05A5jG9BjW1+HX5UUROxC5/J1ZVfCExTVW3NrdVdQ391/1FlrSSnQE702T6NsouuuuS5Lr2biLrZ
KqYHGyjemjw33vmpDe7sNtBvOmKNqygoSFk4kFFuAYppC9+IvG1NUJIBuOztN6qpTIoY5jbu0p6L
udOPkm7jo7DbaBIdWl4U3TStqdYD5Pe9mebQG2ynXSmEpU2n690J7QPfGqMVFG26wZPO9SCP46xd
9HN5eOa28kuELeHNtatw01dzzTifJpXjAuH4HM895NFHJXkYOjjWMCOkNrMxO/0mSL+WC7w1ZBW1
OGdpsYZzhSv+KQ/H/AH/X4ywTf25nIvQJZZ1TKb0sR0zWQTLSGePWAzRwYfY2WxKSZm6/9GrTg9Y
9tz4HlxMYjGYnOPEIdovhOmuCX2oY6YZ4jAgSZ14h/nJnLvcw7nVvUjaFrpu3W+iwCr3dR5ZKzNT
T2IisbM0TGrhI6v2Lhbi4ndjLoz/7yn538olWkAo/+qUvHsdXpPklzPy7y/5M5jo2L9h19FpQKKF
0KD28x9nZMPVZ3sQ+qLh23NC8J9nZNMkskgDAGdXqg7ms/A/zsiG/1uAAwfLoKV7BMgC4z+JJjqz
3PJPKcomkIjYhQZkulRFoH19glPpbpCr1InM+6aZvZtCFc206Bn0EtDPIdsJO5J3cZJLxPrMfIjj
TLsCPZi2pa1NYpknGFrzZnTLhR7mA0kcg+mjRkZu7FEwdZ2vQ0yWNgCtr5JLKkdBbkagGVYx4OXO
JlkoZvixqenjBavIsPrAKVfmlF2hGKtdEHnNIja07nupNMWNYw/2rQYkgDhfjjYcN+3wisA4vXqs
jAmsB35tyzjq8QPITKoNZJ76wDxKvJGGSF/baJjIUIHeA6Q4vUxSyWUgoswD1qPa772MDLgqOSIp
9r67KHah0mp0TdOgbX5ha6Ky1U/Xy+X33/XPRkZrlnY/fQQu0RI+VYQK35ilkp9VikLZJBDDxr1X
0gr2jtU5a2HO2l+AGIeR1KxbTPpmEVwqT5incjB5a8L1K6zEGUMnFafT2gPltw9U159V6MQ3Jk0H
38jJaE9l7TTXeAKYhJ6ZnjunpV/InwlDoH78bRRLWrkaq7r1ffmlpRd7h9J+8qKBgFVsbr04YHbj
1m9//aY/pJdf3jTaw3wBs01Etv4fnUSC2pIo1EV5T0whfDHmTz+qKuPZMO3xonm63HeMhTmkDe3a
5ilLV4vWqk1Dyv08dqP+JjKDX0PgDONtVNrZYags5z6c+FNND+F3U1TGMdLM4TbuXONkRfV4cfzw
EQXRpD4WhFNWDv3SzXJm3eVAQY0mOdwSg1xNFW0NSi+4pueh3lFX1rfS7U4DYvqOkJOzm3w50w2p
NEpGBhijM5icrIOYYcVLLoL0YNvV8E4NOzYM9kzvghz53mOjuZOt0S/CmOmU6LtNmwzjlZsyu/F6
SuXzhl67zPqms3eCnBxKl5l2ChrAJ/SBn8Afu1WSQMOvYFtudSXhJyVQo7wSdu9Y8ikt2jJJzwUb
3tPk5+bTRE3Kdz8HbwDjVOJ/YRNU7+BqGpsybppdMIrkmLetfg5pUrj4pdGfHQgKLVvUDgtXHat0
N1H7ESyVHZlXLWnH24ZZwIlqSmBcyle7wZnvTS1TdwW86Cc7bpCqYJaebFsGSx2C19/I9J/WrNmn
SJKbjCg2loDPMiAG/vMNQxoYAnzvade41dUdqOhyqxlN/siz0F9JrwuW9H1x7chKvcPtp1EDV9q0
tIcp/kY0Z7wRyC4HnAj1k1fbYoUKz97TF88jRRIrBpXFl6Lmq2S9xPeY9haITT77UxUC09VbsPaN
E41rqDnmddThliw8JAacjSR+aJdKlixX06ZnzDMvqBWJDtyFxtppNXOdQPrja479eCOzSt19XLZs
LwOc3u50lrVjnAxRhT+wxujPvlY0TwGFPk+lpuob4GZoRngqGAkRBE7eSj3bElXF39ONQUdoquto
4eDk760zPyYroNcgvP761jU/qar8+vETYbr2MafOhMRPqupQGw0AEgnfXAqXAQ5tR4tJ1tp9qgLe
Ad3y0H/qRiPblrDHcbCEMPqT7C23vp7weLG4B4lw53V48LNevGa9S4Q4ANUQwZ+R4Qs4Ld7MzKLb
10mn/W5o/pc9r//bG7Dnx6vBsAn576OI5ydZuFRZQxAz8q45ItIao8d4U3MM29RYSyWTBtaZsB5Y
L0yXJaaMHW3t+qV41UPdORqDG0J6lxYL81S9WqNnnNwBonJsQh5n7u2HD4g4+PTiMoKU89e//I/n
8T/XzfnatzANewaRe28eiX669iHbJcQEBueK2gBnfkAf/sHVHPo72Ui0LlyE53RsxtscSW/bglkG
uViW2AxE0h8on0mWA6y0fe4M0Iu9Wnto3QI6NdoP5A1MmLfKb5KTh+nnMhCMBHPLGfNHz2OCjyix
35pw6Pa6Uj4hzpmY39HLUW49htBLhobUY5jEJ1pKBZ44naQ7zYdp3pC+wBPruZu8saINZ9TxBYMw
rsKhD2GCxATmS68kc4V34LsRNaxXZmFrc6GiaayVJYKNVWVvBly/JrZKNMRMiH1uQ+IqPW519gTj
5ePWCwMt+iZxrxBqyfiXHVyvgxqleUXmA+FXpFaPa6uOv+lYgDapHocvXHn9dzsv5hVk/tVwiDtQ
Aa/Otj4zde2ClU/MZY9kNbMHXRCNBRnjJgz+03esx9UeqWVkpG02SzkDy5DKzBPgYgRsQHE3KYTo
8m8uBDaJv2wbuBLoLGTPwNAYQgXbwU/bBtbqomsynFzQglpvOUFaR/yc1+Z8GEE1cVzBejGTEylv
iDZsxcSrSyULeErWpHVUNPtYqz0UlDQH+A46DN+rnmTLHvL2nH4qN8gQ8+3KuPBtGvT8C8t/+2YC
IfreJZ6trQLXKTzKSXwSpiXbsTO6lrMmFDRxHdiz0p5beZhvciMEiYyTl4MQRJfVpIS3p3LjCxxA
PFIe4SuyzGayDWpXu8NIPFF50iFQkxBlicT9tIKvXe1GQ+HW5a7deXkybznnz5X0UfvUQD12tAzY
42gmah1Y05MhRLmi5IB8lo6tGJsZN0QQ2VysqdnYxKt9793yEFNl32eHCszvTgX5pC1AMtVbBc6q
OpPNswFUd1n8yHMgeWy0FJuFEgS5QMWjgTRY7PFmZrUb7WL2LVCFLVYDuNWE4bQA96bWD/MGB2j5
QWdkvtWawl1JGnUiWAFdu4YLWei8XVqRUTdnwjdDIf4cth23wRRz/l36bmPbqxyF7CGK2oacr81T
Rxmp9RZbIa2vkeGK7IjSPm9/gukuapNKWysYUW9Fzjl72dYFDUWs7PpSK5VBAnjIDhMXAljCAUCn
Zk8xFDSqXJ8NPLL49PVO3ZHzDOE8eul4lewtd60GcXXRNEr9MN3M3/ud0kijFpm78AHOzcNaNWD4
7AOwF24CwIBO0QUAA67CBNcSQAdqHmFQARlwRKivMKPnPzxvuDJtm0fubFvDBY3g5TIfsuLG84r4
YoIbIPFL1emiwYty97Gi/nf++zfzXx6A80nkX89/b74P/+f8fUzef8Hu/PGyP0+3ugVDh7EmGzHd
ZQDLWfmPCTCxld90wiq6bZCSJ8LAf/pjAmx5vAjncuDjASB9Mnf5/TkBNn5DjDQYHOMqZk3Dg/H/
/u8vT/bm0z//fLT63OhOlx7fnngNeRoDAvPHgPinJ32d2rkaojI9SbNLple7son9lbbX2ms9DriY
FxbUiHTaJVbVFNqe3lzhcB50vHJX0R+wdbVm+iatiKS9pguHGc7Uq+PIWPI7Hn2PISPeTlXvypae
HPbXWT5M9r2G9wrM4aJHORbNN1jizFH0KYJORNeaSuPglh6P1mPo1/WGtRZoVWK6t0r6mJYu+Ubo
OViPkwkjnMYATwLZIuOZUISHyukB/uwLh13eIlJONsYnt4cS49/HZBWrgYZ634JYTr1ey3k5LbHV
PdCk4hJ+S3FoYrKqvVZ121L0vokKrjOJOCYcFgFJ6vU7wWO58Woxsf/JS2+ppiHlpe6kqa+iBJ9y
/u8N+O9IS9xJBlvnv74BD99l8336WV7642V/Jsws1CCafSkVpqQ9IMb1jxuQ8Bk7A8v3zFl+4ib8
x/0H3YpPG58FN6b56f5DXeLLEawMTG4dnZ7ST/fbX91/3NO/blLYoKBgMRELiL956FyfwFdEZsoC
QUPu6ATGiFlKiyJErF3ZkcI958jpqe7vIxjihwqncLfvmb3dxULri22WGnPDEIb5YhFnpIM9MB6E
WDgBmYJxWxSFdnIX9I2+9bLSAp1Qp0sFEeImYhRjrcAmhA+jWTrPbtm/5gYPSb7UQ1/D/mjno1cj
gwcejYBgSsHTtHLnciTHQG4iuKPO3WCzwfYBOV0JqFuQgVr9OSASRYpES8xrWfIEbWTfrj921YzY
GgZtpHPR+sabYqyalaEZ2OsVAJui0YIfjUkeZSEqC/ZgXyi5h23KI94eM4qpegPRYWjmg3ZDV+L8
i8oUjSHSi9/4/JOlps17g8Ho5d5B1/K3TK/gHqRFt1dZai89q+OFjTNQEmqWAroWG/sieOpTVUMJ
mo+TXtGqM+PXYOmQq9oV+qh27dDgutDYiCiD1Bo2FM6uTdIGyyGpaE/COyidBUI0PBSqhRWuMb8r
VqaItJeuQ3PBv1wUC3I+xkn6TaBvB7rCHykiAUXf44V9lh+HkGzU+WpwqMdbX+TaD2oTgiXzovAA
EZ+tEiLiDcEYcnrzz8eZQ+65sjkXcpyUezNv+TDKAiAt0chy2OiSU39Hj+ay8oXaJBW/5MafCPWq
ns2T1yYmBkOjoxwLPHg2nDgkxfEuzAl17Vyw3xaIIi9LthaYggrskYKRpnFWV3a170HqcPBJPyQa
QMVC4zC8McTk61suFbXr2oJrwRfZIe3I6PPdE6q0sI6sMSI59xTL5Y9Ss/L7WMjpuRYxfYalxThI
9f4mtkwqt5mGWxC5u+jIUDF+IjOEWBRMDtwlPmzfpXdzkbUOzdhzsTwqkAbNwGzKrYPbaZE5dTss
3KDFGZMK9aLKARex3YAkI133Y6BwTACeLYpqYViKfujITJMMb6XexjdZDptRBV0uNi65tMHEU9vz
CS96ibK0bqOsuYYFZ/lEgfXl4JWs4OmG58ItwGr20eBvjTYwNjKPrce887Nt4Y8aoRQ3DnKAO0nh
bzNDb+7byn522rw7FVh7S3+cMEb19RAvUvaNCktqfi6iULUYWV13k/jsdG3PFCAkoaVEFHDiGOp8
eatUXl0IaBR3jWa5m2GaigvQH5z0EY9wA6A0hw7X3inPbdcUsKtDbNd4kDJzIGmYO9aXETEeZz19
i4tZVlsMM+jMbqB5lCZkTQCqYbYp235cm1VLZZ4eplSQDo22hZvZnDsrSG9HYLPHUhucS4tgvu5J
rPAXvUYHYFaATV/4WmCfcqi9HWht3XuGBJqcSddE7xNj8u8wMXFb8NErQbVsSUEFsCsD0sJiSi3w
SjqvoSA14KbXEMrLXVQV+BgCIAjrgVKaNc1gFjVPWam+jM6kA5mr45veEvKgdFE9aq4zbc2abdXa
mmjWXNCwo2vrclIGVrS8tcm6Qi21uhJWHOWBg0GL0KCvehey+gDj5C4eFXIT758cYQjcnBhVhWcF
IBH5lTAFmjK5HUbfwc9AdZezNVuvKYdTMUUImDLohSPcGT+4HhEqamqBHJmySI847bNp2UsCEHpq
Ehm2XMFROejHbaxD5RkmpqjsPdYymUz6hWrvpkJNe8hobsHuY2KmCIYx5aRY5i1ULV/Ji/Sz7OCV
PX0XRIvuTJfJ7qpxu/DlY2Uh50Xh5lhkB85UzYqgIiefj7tIuCxaI6zCR4kzb+VqOstqD/6KVWPi
CSMrt9yOCFy0VOamze0wmFfDmb9RG1OwR0cNPwmOJHUe9KGng3bQgvKGp/1006DpTauqQlZqOgQE
iXXy+N/t0r+zXeIoQBHLX2yX9uW35LV8/Xmv9Mdr/rSr2r95KCUc6Zmd4bP/51bJ93/DkIwXig3M
h+30l72Sx/FFxw8OIdklMf/Ps4r3Gz1nnDFwp/1ucv1P9kpwGz7tlXyDBABfLXBmS7hpfnJGd/gm
ExWPBClYsVfUY+avTorSTcmZbnKZQXmn1baZ0LM7RIVlFqFJu7EszsoN7XFpGGW2DvWk/+ZByrxV
1CB8DfSUUrsoyOiH41XFaqxCpsmlKr8WDkMJ3TXMW5kMLo0ueCXP3Bbo5QRqoEw1Qe5STuHfezQo
XeXY9bd6/1pUkiEcFk/iZNCIeTj02lL1OWpepovxFTxnMS4SwgsKn1tE38oYgDhhlOJFGSedOnuL
macjfshijo1SsQkFeUqg8tcjAZo86M5zf4zFlB8z/MqRpm+v88r3MHeyDFN57afWtg7mSlIyp/HJ
Sr3eZ8nzEmpSyty1lpmWVe+CgeZLxYTghsyivuwsopxR0AzvIMfKF+ROiqiwFU1H+Ff13STS6JWB
F0+c1KwW6P8UaxRi6eJhATDsDzeKVr8LyfSKXhh/JMgzFYO3zccku/GtYrxj1VQbMbWrqan2SBqc
/4j+LPuyY5ZjT9vBTLyLUTeBuUit4n1scgNjVOFfXMcAj9Sm7b01IRkmDWkjZhXWLlTCyNmV8DB0
WpLY6aS6oz+SnNmrxqgPPUl0YM0RpZQwiWrv5OuFWS6lNuWPViG6+87OOAB2Bq3FlKsbz4mXhc+t
BqdLDA61jmWgnQYFHJyxkbuoaAtYDiPpHxUZ3VOeTaJeOkEhT0Mo62PsUwhNWEuBT5haLVs1Oaiz
3i7ztaiDMl2VQwCzi0NPf8ZYSrAzoJjttf6gZxMpc7ZRUkCYMSnj/Zoio+VzC1ktFlltRZfSD0pj
hxKeXLE7WU9mVLC5Vw7fjTGivDdgmG+6OraPhpli14u7Kt5hSo2wcYOVN9u+3g2T0V+jmNSoS/ni
i1by2LL0IvjOGd+TG1eHB8h2aPCT9VDXwRULthoYDkWV9pxGlnuJyZ8D5/SpR1oQoc3ebTbrAfZh
ehJ4ohWrgOkptFZkOD7HjAKEJr54Y9qcG2OKDx7ab7A2qgFUalgCdnCnqFhxuVYPvlXrc+0whwKN
eNfJqCL7XPd2V62h7oibFG5Lwrak4C5/HksjtWlAjILA5tczQiyi3qJPdP6vKo2obRdj0E+pC5sx
GPX8VOr6WDKzo0OIXf0A8TTs6bS8TkNvTYfYidNdPbgXw08xj9meWloWNkn6C4P7EbW7Xzdjl7+E
IQw5I4dSsPI6EL7LTJgVCfHGue86B0z5lBjtsrWnml6ERL+xMbqeWvi4W5sWygUxNQo+sgkUEfyD
tc8+Yym5X65hw8ZmkUAd/jJ+GEexDOvpxUto+AhWtsBW+//ZO5PtuJFsy/5KrZojFxpDN6iJ9+7s
SYkSOcGiKBF93xgMX1/bXJFREhVP8eLVNCeZGStDgjscMLt27zn7PIilZ7RRICeu3Gvbao2DHLtH
gZjtzsgDyiWsmPLoIFqd4sq7qrWOFU8jpHmtbW3GUt2hF7YZGqN8rbUGNlB9cSc7p7sv/lDIEnvl
hMXWR+OwcRDSkrSZrixKqBLz0qi1tiai2yk70VHmb3KMdj9qXW6IQNfTSl0XyW6WIScnLXnFHL/n
r9EdGa3wxfsqjpFW/Vpa/0vvq79JkQSHWhtMAhZUP60XzhYrAprHaq0QE1daVRxpfXFOl6mfLoaF
exgN5kV2liJbYW7ugHx8nM86ZQTLga9QLiNhJjSi2KK8vze1ujlinB8jd/Zklt0OCKDhUOGXVRe+
VkaXZv0wpdh7y9kf1lJLqE2ZT5wSta56nJvg4CfQ78Fagnn5rsBOvKsW1Ompc7C6a5m2CoNpb2vp
ttUraJ/C9hFuhnly6mJfpHw9jiGwvvqrcJZi51Fd2jxGF54WiJtxZ0Pd1KJx4tP3hlsZekzJ0wQL
61qddeZ9zWg8QCN21yoV3juY6jm2pENxl2uZuhd2X/06wcmcxtbFUobt1uihH5DVPQNfoQOG3j3g
8fuAeCDeIMWpN60Wxi9aIh97sbom6h5C62R1H5c8xkjuArW0w/TO7YyWVwLBPZOAHk0zInzIp+XD
VETRnasl+uChiVCoTbVx+JlCVICbXEv6izl6SbTI39Zyf1sL/3GvOfeeNgMQdliuB8c79dooMI88
OplhfnK1icDVdoIkm6M1QxSiXnL/VSLyu+cMQcttnNUOOUq4G6VfvHl9VF3TV++1bUEO9PBWHSLU
a9YY4xKDKw6HFn/4PQlexabVBgjoE87a1aaIcO6TV3F2SoQUwms/H+95CIvrsDaLW8Jj4ZVpk0Wq
7RaWZd76ohcbbTw4ltqUUeCS3BijNmpI69mdOpRqlpE/lNrO4WpjB4e8dtef3R4sh9r5MZkevn2/
2qlUO0NoEu8tbRYxMFmc3F4qAoHS+egNbJFzvnhHo7A867us5j99/b/p63On9Cjwv24rXrxU/cvP
rq7vf+SPMjkU/3ID0N0Aml2B+ddCe/ZnT9+mp497D+sg1sXz9PmPnr5urf+7h4+LC3sXzT7b8QIL
gds/qYspsn+ui7VHkS2eiQBjhsD2vHc9RNBRQZHFs3dR2o3GDHi+Rcydhca5XY+90QwtHHkEyhIH
qlNH11CnLJetxzRYGZeByICHAtaxUZ763gM1sTWYB4voEEQjSaijMzET8AFMkTCf4AT2d/hnSxhS
A2ARRqrK9qVYk5oE2HMHfKn0LifR9q95LO/IFfGRftuGvxaJ5+8K2Mt0z9p4w5BYPRjBwqhtGUjF
WregfRGGaig6uBqrI6Oxmq3CxVJu8pL4HSCBQ9EGY3uLGix/6NoofOqLxWFV6tvR0p3QrLnwqi6h
YFbhZzohouYSylu2M4P6dI+rxUSzpECfEGEU3ORt5T21lKIbI6zlM2zK7Hbhnd3Vo0I7BstRV/02
+OnaSYwAIrRB7MxSFscMSPOz17vtZ7t3KIetOg1f6zB4LWZ1HZhdRq8oJ5KS/4iuptFzblI3NQ/w
t6ztkDm6sYeIaTU5YXs3ZkSAr0EHmZtBkly1wiIQlqt6rDH7i8jDnc7p+oDApbwdkWo/Mg9F8dsp
ucdzp+7C3lYnI8x0xZ3Ca1lFzLQPTK3TrzwP7l2WA7DfTjQAb+D0YkdzPVQC9WxRtg7Vh2TxSQQM
xvq2RoC9nkBO4iEPBvtKuJP9yUDXR/hNazs3tYjHTdgUhGUxtaIVbS1oo1zEzrjcx61lV+MWXQHY
VQIKdo6kF1qIbAY9G7XLs6HKZhekBR0jAvuOgrntK+W4f0wwuj4spoquR6OtL2tCfsu9WAzyCMbF
myx4uRPtRi9f/fu/qWvElFwZrsZprlMTMTWxRlMoqu6UNX0sqxO1iyzqjT9EbRbuWGXZOGjf0siA
WCMXplsYPV7/03n473QeGIQEvx3UXL10qnipvv7YevjjD/17TOOSTsLbx+IlGH3ibP1zTfWh/TEl
wabKpISW/f9rPTjhv3y6AEEQ6gEr0TZoff69xPr/Qp2A8MJzEQPp+c4/WWLfLbBcngXdxJeNnITp
jx7H/qinI3w268qEvrgfk5/N2UFUBG8CJCmteWLO4rrrHzacv5C86r/wBxGTviDYQQCe1IhO8Atd
YSjCBIK4R2T0nHV3JgkUZBPIv2MqsE+9vwr7GK0egasfvdS7fWNwe3NqXbJFFPhXjt9ze5fX3bRG
ugLayJAF5pBObji8GPc9ZPqPv/+SeKB/+QB0lW0k1gK7JPeW9tWP95XpBLQ15Q8caz0IDdD4lx3x
2uYBaWBwiXujO83ZDOyAWCIAYU3kMIDqmtQgR9KkSck5BklFHQXqqpfsIasY9BHgN5nvoDfx7xa1
Ao7nFAYUtrnJUMS4Uc/SPgRKvbUDEmonC/LNAqj/kLDcrSMfUH0J4OZzlKLhjiZyszB4WpwIavxE
GFwZIR/MFpe959jNdSdzuHeIFW8HZ4xwJvTNC7CC1Fz39aTIWeIb4RydmAJUat9nc3UZWcA6uihl
p5Y1sYRJZNbPSQoSzYpN/qCc0/CSCHgG1J4X3YcTQ6nN1DdmfeRWaaKERW0BXYKJ515LPXvdY7e3
/pLaH1StkLvOdXLjtguRhwI2HOdkGxuwn3Z3dTHRWJp8iVd18INV7yXLFVFf6SEyS7lBKdOd8tFu
7/pyQBU2+vPeI/zgiMeSj+MM02NmltNjmy3eA78OZ4eeZjopAMV6xE38qjjDrWPf4hmSlfqYDFH9
NJqk9RDjUpkHTzJUw8sTnZyhCi89BMqHtk3Umxwb6D4df0SZXf/Jq0HgRXNMOm88WB/Ggq57Nsjq
cq7r8LIsA+4I+x0tAFFKTjX03El6KwBy9U1E16Sa7G3d2vl9w8AFQAW8Z3pW3auI+EeGn0iq4gyR
2sGYCSCrxNjSbeJ1DoxB7b10LI4clZtr5Tdyw6kE42+P9KAiM7Ivjk0fUAmgK9ig8JoR1kb5PVCx
fOfhJ7tG1Y3eP4ynb7lJ6EqF4GhXFqbJomHVz+ncTo8RzLarsJ34qxDk75syClbWzDcOpdFcR+zW
OAJa98aIzQmhLt/FE1lIMF1SrsHX8ChOcDi/WXmq9mz44iYW/BLRFAYrwVhzQ9QMmq0CAs2bzOPm
xSdsbj3LKMs2AxjECmtSFN17ILJe4bkvV5VM1EcblMW+qnkZiq7Nd7TUhq9mBgMzFancJHGx7LBK
FmuCCcwD1Q+3Wj+iBXDsb6rj2y/YwWjoLfwSwqvVXlg8/x3q1aciRi6IdPtJgi85JWlX3sTBm0kY
3LRKjZIBZB+RsZn07rNpKyqqKBofY5tnc2UbDCBtsw42QhCdFPnTN4yAzTVCSh7KGSXhjKr0mqHy
gCJVNDdN6YibcJDuzUiswIcq7Zun0fXgrA+Cp9XPlx2BJPWzgzyEaG2DQUegAkIQswBFViXrFzQo
5OOlDIiAY9JXOX+5IOEloH9j3M+qqfDGpcy/JR2UT01v5PcKvmcA4537Yw1WdKJnBMhFmulhqOHf
rWdii/cuGQavTYHNhKc2JztTJVDCUZWEl5mpgAd6NubAwbPjwP4U5CF+qaepBgH2mnajeEotUITx
YXKWShzSYTGqrWOacrxSrYzck4ydUdwDiFerFkjmR4tR77r2RuzbFvjJTdsuiEuRNZgrNKQhWdjk
ftDBra7HmobrwBN2EkZ+O5i9ccfJ995wx2tRNuUuSHz3bumYLjO2d64JKX6I3Ah8TutsyMeMDzFZ
s8fSzj/2rrC2ZEqO21GoL2lQEmYxjV/BFEKcrhjyjSIBEu7Fq8oam0viF+QWa/G87qN4wIzRt9s4
7QloaKNdITvrhJckRKbQ+evCd3HNNXF6LYgLvDLCZlLrbolOXhacjLxpN2nRgjRvwqg9cj4jrsWY
xRpbqYvbmWBMPIzFW9wsmJIdt/L3tAeIGhbVvar8dGuXRniRJXFz1XuZJJOJF7bNSJwkjo8ceBIz
joCNOFpZk3k0SYQibJ3YxoaccPo6Bv5CB4vsRFuSeZ3frG2jNC+IXQkPY2w9OGUU7jzh95dWFToF
E9R5eO0bKb2124bGAjSR3xDu2zAd7Cb1d5zdnisYMJdjT1YBiU3jMZahtaEuoAp2I2KCVNSjrJXj
PiY0mpZCmwYENrHNYdsbwIF57b0DxGJlDXm/i5n4AxDERb0Kg/k5IId9JZ18vqjmmJZSkedPIdAZ
f+3NnsL8MZFy73tNQDs3QCM7CYczt9PeUZ0FO3iDJJw0rK8YTFlEcODTB+1XDe/VlSh6QIILOTdY
qO2jPTf0AJOEt6rfxjFdsarmCVSD5Z4ar5s/LtAHyTPEKhn01UEWG2cy6pPVectLAwTiaKty+dDg
SYjXVh9izHDDY0m0+G2aO8tmisb2lJcNWlW7KHncSdotJFOUnmbjnd+LnOJAWYyfmWSuTLLAW4Qz
WwNL10rSed1gg8g++x6zn8BUciciRUgFSpxdm8A0HePyrsB5s8ZwKY9p6szOCunmJjZiyKFBbO0L
Zuxbz6mTYzDNkQ6MEVc1IVQA0gBXlppgabWLOuGHAWspzojLVtMuBdjLRPMvwzMKU0iNxSREwd2U
Isk1fNE64mIAoJkmXndRaKrmCEkFJ4WrYZu25m4mZwQnkD7zW1NqogctJY/0iMycSGfCMdGURreH
z+QCnBoJeF00CFQwEngtncwzr6xeTEi1TQBj7hNpd3hVkpyer1lXKGWgneQ7zab7UjOFXw+F1HVB
097NM/Z/r4Xptg2mkrYVhMJ8FSk/83n8yuTYOVN3GbY9CEOgwX2xgoRAalkVRP06S2v3RtmkmEGT
br5wQjWYdDcq178NAlZdImWZwz5UWMshc/sKYEvksjg3w1egCcg2YmnDtTXzng2nYRV+q4oi2DTK
iO6b3NfvQE6Z4OOeAhTpav9PkpbrFuXizUJezr1Bd/yJcYFD9k+e5sEmptOzLinyko3wZrhvAPCb
baLZpBYZpeSpURV+L77a1LY+ILzqvwJ8zYKNDb6BOrmMiBmcdV4hZaj3MBNR1pOq1rbV1p7wzGSJ
XRwdmveXRbeQQGX2clPWHEcBEjLkKxvAr5vE7dncw7I27ivCTx5TG+JAXFJpQI1pruPl/CnC9rNj
aN8FsyG9KMM1eIOQGKzSkOThI/Q865ZlsPrqQAieNkbs4RKgTDx5ACwjzZZlU8Pus9eewUfijfjt
mCcE6CvKTu11BvuFSSdlm4yT3MQxe3lNsfXEuRotpNLlb0geiT/MxdHu+QpOLKwPQTmrt0A16Z4e
cr2tshTdSSpRxys3goxdY0s+5hgjv6uTf1K0/qhg/QtcFg09z4djhF4P0tK7M0Rnh3kdx8ZwwMvW
nqJQa1P8Hn10S0PkjrEo5b2DYmTih3nuVRcwhiPwcTMO7t8daN4nLnCE+f5JGJ1bfJxQnyN/UNOO
NV4HrErDQRDbjLZ7Gd0bFDf2NgaGe1KCgjAJubNDjJvPR72yzXrXOSxD/UzkJQ9m5bSn3pnURSWb
9vM4CnEz0dL5KKm4d78/feks0HenP1TESJxpQRLkyVj95w9LKk+Oqc7pD+gOaYv0lfegGl4008qS
G8KTmISRLUP5MPHE50MfbEz2qVNezfVL1lA3+4Ii6Pcf6r3ziDvouL4N840P5f8FVhC4AwOHuD+A
p2iddRg60aan5Xe5SGPad8j+NyzNy1Y5MLTROlJBZQ2HV3wcvKZiyu8J5GhPjrZAYESsvzZp4d8F
XtxsiadcDpGBTwJkjGt876b/l8+h+xcPou8waDQdlBIOCtF36gR3NJymULI7zC17GsN2VEktIrFd
rWZWJzyUmxD449tkK7CoBNvsDMt+CbLmk4RuvU3Bmm4NFzzRiKjoaups8TTh0EBjhqrKNEvn2RYo
Aa+auKmmiy5JgmPkWfnGFCnyvpkXumQpOcRh6t6YFqjgbi6pV7VHmQJy2ZHtqS5EQjWPi0luar3C
2GI07qe48x4M11dvJTHGLm4oQU6X07PGesKj7pV1cRxHFrAElwoHaZiFMM5z/iUahjwhXVyyEp9r
9bla2juglnpNCXXZnlPQhyUNZGGm3oPAlrTFMkInGanHZTa21KAWLYcYsdhjvBjE3YSoqp87h7CA
01As/nTZRjLmJqVMZI25H/DpxjmJm2MDgh/2kZONgKFdezCYy/CFKvuxjgS03JYQhaPvLUV8RIOR
biJsUjkxSzAJNiZoE28dpZ4VTCQZB/YFQvn+q19oDK6Q1PSdmWQ6lkeD4hHRwWNmEcaAMlPK+7MF
o0hR5HOcNg+cvlliERd+MjOOmgBz3XXvGji7y7DBjdtxcAsS0XxR2ZjvunRI9yPwl42ZS57IZeBA
keCffRzS4tmHCIVI12qeAlmQrdxhEeRQyb0LUZWlUNa4+Ww6xn0HMuvI1J+mjQO5P8oTFr0ANeFx
cIP6BVB+/SIU+ojBLlBt8NrmOweQ/y0n0eBStSajTMmh3ysq3JPAcUh9tRC8zKxGgz7bVYgV10k5
oKQRSzEjrSEKE3JPXB67Hkc6I3lnRe3k35VONz6aFolAdmXXL27fpXsgnuqisTg9b8gaYgcYyPL6
xNhMchYpmusBNQpvsGA1GaIq2DjBwMkoEgKrVu0uvCPoBitrNVv8n4hU2leCmLgrKEfJZafeRN+4
HKqEPbFtWrpytmTLmUO9hSYMrHeuQm9clHb7WSqg65akzdI3SXgZM2s7pcqvLj267fuODXQPA9xF
KFtNj9iVON5Lle4D3QEKA46bZU5/yE85JhNLu7zBO8fiihqzecq98naa/ebLMA4ct003vrEq0a9K
megRH39pZejCWX/qWYQ0sYK05sGoC/0bYGE4WvpVnfX6bqLCJVePbcpt53E3IwyEsW9inSaZgc6I
Pryms8kBPplFe2dWHb9MnVGKnPdiEjGhcdLrURe5E/CoUvTS13EQc9JY5dsVvrpYYjy080R37fwY
2jMtGB7v1jzMZ3NuTMfD6VV7d+74VA6PDyIe9CIWnRN0HcWRxLSUtj4FVYFF/XKMQPqd2wNGDEFg
EC0nWxqO3HrdyMMopXZ5Q0OIULG3LljU1cLrxrAX5QdGJujy6yCme2U2c37fNmIuVxTAIecUSrKx
9ufbdgS0n+CbIw0Cj91xXvhGYBnIyIgXXsE6JHMDLilQzDg33XUzGkQ3ZjyC0JIsuT1rouO5dG9s
wMoPFDwmHlZv6j8NGR5L1rC8/bw4gkaZO8j2NWbis+3NQX2sDF7zyO6Ko6GbK44rWNY40Uenc6eG
yZK5Cig1unW1aLddadPsaReWOMfi8uf+zXmTnIH50lwhoISUim+muehy2dcStaKkWGp7M999fzSR
Wu0aQWuoqq3o3rSK6rKpbTzXAAIug6EnucqiTCcVj57aqGtlWTpaZMRJC64KWQudYfdf6yKsn3GS
oY432/BS+qyztYTLB5uv7V7NCo+nzPPR2kIUpZXjUZ4Dew4v9fPcdnoZ7qO6vyiIUjHXYepT8+Yd
f5xNFD0YE8MPie56U5foXYAD2rMV8EiIZey/jm1Uv0B6j2/8EeW51ennh3ywA0cdmpEeXwc4T3E8
l7cBMrVdnFf5fSknukiCbZL5pf3hvDdYCEpPOlfnhrAD3XeiiQoRSdz4seGyVcgwuGxDypBWwd4g
BQHrKulaa6IxCiZMLJWJl1kfULQSyzzyQ4Y0iI+qMKvLBfnNpUvi55FEEkRGlIdPPcbCZtfhEdqU
0mI1E/H0qCRlckNG2aVZF/YHo6xYbFnHPtcAtZ8STBEn+hfe+twSnAaaloHdRKeYod4mmyk/4W8A
AuGYkxNLCtOjrXEVjIgAvkeuDGiNDi1u9gpL4VQ/g6KkQS3pGTskJBzEQOHseK3c2DSXSQfVD895
mZ2BvO3pHKmLjsncJ071CgmSrUWDZT/Theqc+bajafORuedyMKAdoTHuJ26myfKWTLxHeeiwa3lT
wxnP4VkzEEXNpAo/28VcpsdKuO1JNgVNRL1UOiY3pSMnGg80bocCYBFdLwPJdBuyPyS0THgn0fQS
NOOrq3MojNP64zcCBOb9wEdfkS/Biwv+i/IS3+UXnMyUHC1KpyNeSg4xDeAS26+ep8nlri1Ewx7t
IOFVmXLuwVCYnIYIUP5MVQKNCB0IyAFIwSF1y+im19IgCJTQdsqJuo6oIBWW12nkB1cBguTcpqV+
/sfzi6nKjC3GsMbu1SWN9r5hUzlWyzDfzjYuD/IAyRiSNS90SlUZ+zrSB7x4fMOIdnFXi4uZvPEW
TmTSV7u5z99GsdTeNuk5wJ4bxX7fPAubk6nUVYBC3DPp0fe4p5HAN5ZHv8jkYQzE09LFCdN4illc
xc12dH0ultdjcBoiIjnOhfZ/xB9/I/6wUWdwEPqvxR9XL33/8pqM/bdh6H+eV57/5B/zSi/EBhZ4
aDVdul1YOZng/aEB8R2N73Vc1w4YqyEBYer1bw2IfZ5KIg1BPHIOPPtzYInlzIYFTEwdZx9WIQag
/8BXxkz0p7NdwBWI8NY8JS72y2ANd7dHU9RowGoVbwml/t4I8A2nAWzBH+7O7feZ5I/n77+6ko3D
FQEKA6+zY/bHI29RiUrocvUQ2HB/S7PBAlnPKxmBbvznV+IaSF2wuPwKYooHI1q6Jm8wZKEajkbz
pp/IrvXa5fEfX4hGgi1IC/H4Wva7ae/kFxxduqU5kDX7lhf5G3KKt4z//p9cxoXy7POL//IbDYze
+gT2B2dSGW7DgOFiz26yzuf0f3DreFZDpvQYcwMLz+JPfQlcLgSOJ3yjKUKsPJuEUEa1TQ1YZX/z
pfTf9OPgmgcv8Jgf2PxOCJve5+X5E1a2IZTNIZEyZy6n7lU8P0J7eWwmDCK/v4M/o7l4svXFSADU
UX80MN5z2g0UjLybdXOg1UiTj63kkAVtRHZp+mIGmggkoJBgcxz++aMYeAJeGSow4VFq/nw/va7m
NEz38kDroX4YO+Jz3dDIH42M//X776gftl9uKC0RVgWsFLzVP19qGbNRpXSVDsbYdoeSOekWv1/0
8Pur/MVbHKCU+PMqelD/Q+NKKyxwOBJTZISze2F38+NUIqI5263//6707tbBLEhIluFKkFTVxpuz
l6XmDPDfeL3MX79UiAoPVDq5hgIazLunvo5KNyhJCDw0mJc2jTnBClMNe/siCLFCogq4OuysXYvy
5GCCn9gQlwqDsxXVCV2E5zGf9+ctpG8M5gziXs9tZD/DFYIfxtqNfv6mAuEcCdmbrhqfYOWuWfC4
4zptaXjyr6gkKrcc823G44DD/Lkt71QX2p9ICaqPLvTo56mkQJHl7B4iUrBXtarCPaFDAcktsxfT
cMWUQrwRLaSppbYEFV1tx7wAvEmV9DAYmTgRZiNf24hV3ho8PrtncZVM1Bcy6KdsnfgEW2+VKMwv
WZ6QpIcWFZhIKF7KiC+dT0OzqwHEkeey1JsBVoBHXyPCr2eNhNTQxh7CPbCtZteaTMMIJ8F/1zXG
ujT5dkvJwlVm6KYRJ9gIKFhcEmJBAR6zBVS0SnbkVtXDeiJM5CRKysiMCvvCMod6E+iIuSAsjTUQ
OvtTnGjLc2xlz3FQF4+eZPrb9g45el5pf4r47s3Kl/RGmlKQaecRmAnfzm/CAXWy4l3/nvxHlG3x
iPQZLhgskTvMyMNzxK25SLK2ufHG7M20+E3HzLM/wft5m3sZPQzeUh+lXhrhfpGMV+gZQ0e5SRh0
GBbJbQYv/T6bKRBZ0Yc10pB0P8WFs6IMwLdX2GN1SmMHnAqpS+l1DJPnJvPi6s0zQuvaqiGSeWPh
VkwmJd3682NfECCFNzEi8M/jluUpNyEaE2zaIgG0DXTpQ4A7miO6n+bP4YIvumyJb4ZglzHiJ69q
WRMS7xX7lClhc2XRVwo3Htbxz0nUEHLJwJJAwgoTEhGWdAwujTpdPgVG5X5gulO+2X4CdYVspW3F
1HWFBqo9iIxIlNpm9u9UNc+PS4UO+gh5TL4KIbPVu3GmqdjNGHKRS/ETDNFMoNSM5bleGXFurFEO
hI992/HaaUTQehJscQsK+f3gNBOI6EI2yeNQGfG0H4Mqewlh9u0wuExXQP/R9KThVOx78lCpm8Pp
80KW2N5txoHAeaOz013WOO6CvzNgpNgh+BtX3pxbX5YQmoS98G4Jg8HfppBu/3Hyh+YJdKl7cSbM
YTznw3a0a0+I0VKGgDI1oBPzS7hJnD+3sV2d5iiuaKD29hrs7RsHkBDdjuec+CDWzopLtTFUz3kk
Qb6AnT5kSBwX4Z6EALkaHbY+3BE0zwJO4G4SRg94x8Z8kzRz8q0itexQ5R79NA+G/6Wwxs9Nr6a9
g/mH9CPASvjcg+okRfrWI0NatcbADNIq9mEXfxvGDiRRD7u7tZEXTF9GoI6wsj3aRASFXrAV+nfJ
yEvJsJnYPKuYrqahC7dxznuOrpPwNUiVnwKrWS7McN6VC+fzeJmbYV3KvM9XDAkxoA6FNqN2M9DJ
AlFJRQrEjUNRyZiOtz4fC45VUwMPuQeuuHSsbqUcpr2l991G8L3tMnvB5RbcBESa4APogzuHxLfr
GrHMB3DIzgnDHFdjQX0eQ6QTZqHqzVTx9d1+4TUiFSK8GapRvvZGB3cs7llzEpEHd5YHQkuY2P9c
FsquY/3wYAvdLSlgIbvr1IboQZphoCKDu6jOO7p/YOlX50prDLt2XxCYh10sYxGzx3rjSS4NN510
nz4YGPNb8jVxK21wrTAH9iZPMEKnLi1unGaod4l0An6EsrnpW11XwyAmq7XhYeLkOaar0hLrHOj1
Ko1CegkejZbzqotI7WnIA+ubifEG9S/PiGsu1nUeDek1KOR4Nynszj654hDUjcG9zmJ31zNoweUO
zdB1SOdshxqT+eLVH5EThTeLH1Vg/8GLCfwe65FfGGuU2RE5ym7wYWpijUeqqlO0jPjDR9YeI2b1
kCEvfT6V3POwHndO5oKCJ0bs2ols80tojcMFrRbq0Xq8CfK+OPQeLM0sqcN9GcbG1dClN07qTJ+N
LOtvSLccrvCEf0pNRyJfQYYWKKhXYrFcqFEgp8j2Km8ao4tui/zJJ3QetlHyVscReclD+pH3+bGb
zPhgQ3zfJnHZrgdikG+EQgPBthjvWdy/GC7Ud9tn08shVR2NNCkeW+JvTl3FimOWAYIlEzzgeuEn
JZBA1xae6Jvdwm+w4+yFBt6b0d4EoiKlAOT8oSSbutvT7F7ZtGLJLulBvtPrLljMMg55AJ7tLCzX
qPPyYyVbqO4BYrpVlcPmB7HdwpApGictGYSCTESeIdty1ZT2x760y5NsnfJU+4PZ0F9GroDLctyM
VqnsgjbYXPvehZL2DNmc5mbH+gfMKbpv6WZLBgRZgg8oncrkJLPQmbAsldEUnJDV1NUq8kaoumtq
8W6EKR92/luvALSvAmTn3xoXoQ0oekBi9LARG6qQvFmndU0ajjPrugr8XKXroRuGWxwuJAWSDBmO
TDJiGAdN0pFf54yaLd5b/XOQmzmKorl4kJkzoye0PBpNFNeIHRpfTaeqwDyXNuYXEYwHolMQECgs
VQIjz872eL9YOKY7F4/YleVUBmI00u9WhrDVnvfUdlZ1xrR4LILhYLfQNsjYeyGbL9/6WGe2thaB
geOzPpcDsR5AJWpmA3Fnbiphj8Y6xFx6zesav8aFj+Ijh8FIC3oOKS0N45jOuDl2Pky3HHkayzd0
8lFjjIRcSREWLskPSXfImYgwq1HutP992XseQ/9UxyPpRZFsQiZm5PodVvdDhQ0QLCaZ1iwOdKZY
b2w5XQ3xiO0v6KgTBkrLa+UQKbmyF+qKPOyI9+5s92JwStQpVvh3B7VfvNT689AhsHw6FBx23x1y
fYjDvAN8nq60HkeTHmLOmip9HOTFeB+BRNj9/g78cjIMTcvkaCgE4Cptf/n5iIHSxC1jWomHqaUI
qyLyMc95WlWVnOFq9fH317N+Kf/1BbGm65wFxyES/ucLVgAicgG+lgWllcaKVaLGOlxNzQYx98tg
ECaUA6G78dxA3p63HTAJ5KglNqmA6P2MdZQTPlYv7bSfe/b1338+568+n2vZqLC07v2XQ3kzA6AL
xJgfkrIUJ1yF5VvttLxTEuKMCV9QUGxjAuZFSjJruJ48ak1SAhA5WhTayChfKGWqU2CjblA2J88+
JaRwXajRvRA2IuKqyzo6+gQoY/5lXnBG88YRq7Izc3AFxVJGD44wxQtOGWQzcEGmPTYJ/w7tJBtw
pObi0UzT7Pm8K1YVdOa1XHI7+Zt7Yenf4t3bYQELtdDZexrW+O7hiEfUqexe+WHwCJ52AfmshjmL
19IRn9vUJ3CFshHUUGLv3A41K0bh0+9/jl/O2ZioYAogeOUn4TF99wkG5UkCLBhthZy3964R1xeN
kH+3DPzSseAqNCpsD8YCYKn3jZgxHafII1Ps4AmK53P0eAXbbN2iYolXno6aVhmHByZg0+fff0H7
13ussQ66/0MWuyPeH4eVlYupK2RyED0J5ozw0EgZWJqfy5HSuK+lq25Cww114sBjTqjDGxhyuR3U
5EJHrCtiF1hvcUS1EG0cJC0N5ST++QP1N8NgJGNfCa+OhqNGdcffOy7/6Vf/Tb/aEYDnf/ihNy/D
y/8ChJMO6vql/PZ//vfH4SX5sU39xx/4o01N6xc/IhtPwArjaqfHn21qyxL/MrX7wrVMRto0VX9s
U5t0ti1oe3/2p89IQi1uge+lnyHb/Sf96XMf8IcXnmw71mSTtYU4TFjVzvveTFsD/1b4NkINrc/X
gWwU8xYMAo+shg6sC3yvkJTi5gJVcf/VUryVMyfwW9VWPHIcgi8gmM+32UiqZ5laMwh35d6WjYUz
BBb9DA0cNDwHeqbHZemRyX5v+AoI+BqBJ/2uj0k0h/TVRqo73kQ5oScyi8i40QNEKjbWTlhjnATq
4M2hwEnHgySAdJ6OMfQQCBORPxvZKfQDAG3NxE1+MKrah9aPs01s44zgugvupXConqN5jd59Yibf
mB4wJDum1hYEbN93pYBNDcrwOirLZN9i1ITIVHnRh6oEFIQ0zCHWwqphm47GF5mU6YcgE12LtjPJ
7mYSpoa5a49MouJdUkfjS0i4BUfikkNAmnfp2jOB8YSYUQp/Hc6Lz+E2Y5bnUu8tuUTmISUuoAts
LWVlkYQWzNecgifjCHpWqk2eGzE+TUS0i7kx4zyLd5FoXNvf2yn5Qv+XvTPbjRvZouyv9A+wwOBM
oNEPZM4pyVJq8PBCSB44D8Hg/PW9KFc1ynJdu6vRjxcXuCijSk4lh4gT5+y99n6gjdbJg9Bj8oEQ
C+SDzKeLU5Cwcd2QElNxF0h+N8rh+/7+3xXhdysCtSPbyn+eYN3XfZf8j81zXnfPP6wM33/wz5XB
d/5ghoJjGLGabeMw4+/8PybmdWVAg4cemVHL38Gklv0HSeKrYwuiz3dC0J+GO8v4g2wMrMVMaDB1
CZrx/2J+RVTHjxUBTjvWKxreiDsBLbLo/Fi9+TqU8SiS2pl6crjDiE2n0WrtY1ksnAgaco10cD8X
hH6ULLW1bLGb+EcGBiAR8np8mFEynE0FvlPIjoywVB9IksuyimaYyFC3V8k27+JL3JgHKycyPKJp
iHClehr7/HY0LJLcx9gLtbXaEQ4RcpEiIM0vIUCgKyeuSsKwvieUNgmaxgBJYMblDRWDeoBjh3zC
BSc2Izn4AtUhgCv8mNUZC8nqxY76u9nn3c9qx97L0bbwJGd9ecFU0p/qxpPn2YWdFtAtzvcYPlIa
09VEuJMD2gIlyzbLlu5ktbgKOtWbYQas0QFgp+s3raMZTN+sOdoM09QQ5YQaMQlgX8+HRW91dDZW
BBFC2ld66x1g4V3oU7u0e3xxXeaEwUcTRBZY+cTCIVzNkxxDifSiHQfYEtiNhea7Em0g43wMUgzm
cY76jptVnpfOQi9ua+6pzDLEdTTggx63zm4iKLpC/m2ii7PVFG8JIrtHuyw3BA48+bMwHsfSdgBe
u8PHStQGLVjpb/R5NavDBzR08Eb4hvxQaonQz0MFAOoeAiQKlm061p72OS8m4S6s+7227HpHEQ/R
V7VaQt2uCWrUCAzrgo5o04s0K+/Gj33Ab6Mn4S4hGpHjvjRUezBce9qDoqiqIIXP8G4qq45do9M7
nNVamXR4C5HnBl2c2ldu3gJME+CNtmQ7MFvoBp+I8Aym0A2JnGajbbRygpO2rxsyVNrrOitSwpKY
6XNQBAdjDspFoz+gmaxONHE6p/2IuMiGJA1ghV6rqlMty4O2YzMiWq3Ly30FxMWN35mo3Idx56NO
pA9uLU3bXVC+GbPzyI6n9HuNtGwvxumQof8kSavsJ2OnU3hPLNK5gwljuh7Tam7kTgLPICGp0MV7
SJHT3TjJhYiujP7izkhFVkOLiqdNKmw/CjUO3v42nQftKcntNN8Yi1vOAYj86TqnvPeCypdfbLja
ywaHSHQhNZPgDgTTcIyynKZvRMR5eaNlsyHCspn1d8swOsOu0Gh7hPCL6GuIjm6V0CZxMPBQPS7F
2mIhRmu+b6OEfcuEFf4+TwlMDWzpmJ+AHsG5icv4HV5C+c7BC8OJp4FNlYhqJLik0a8XXQFejyX5
gVWxHNK5am4d1VZPPlStHryBsJbAmrNVzO8LeJpZFh0TmN3kApDzFtiqc8EJdxMpspogclIXlcst
X/KSLpHZAQYaEtT/uuou/eBWt8RlxHvSM4jmGex3fjbED1HRTGfENAaCFwIiPr6u8v/dEH+zIVKC
rdr1/7whXqefia99rv6+Gf75Q39uhh6bFyxY9EgcALGMO0wl/9wMff0PCzut/5oBhXjEwUT9l5rD
+wMcHRW0g95bR2vBb/HXbij+gFJHdsY63edcSSH9L3bD183ub9UyY1mw8my3bMq6Zelvq2U5aXji
CsXqjDawk9TFcEYPrb3KfhO9cjAnJ4StXGVE/ox0hSvriB4ctCo8+MZ+dtOhMgRmLaIdJiBNzjIT
d2PBZjjHhtQKsh0rjp+yUlit/3al/0EestbxP/zmdA8wdzMP5WzNAeRNne8pStuI1e+MTnq6kJeq
hTadzKt5cHW0WqRA/6aVQO/qp4+01tOLRVXD7Jdr9mPloKUFS29fx4CV/Ku6czX4xUAknH1m4brC
Jyw16tVWxwI0whKdwt4aXOsAi22IdnaciJrSHot5sAwuV4VSnCXW6Dh6eFWKTbOuemYiqwSyMFgI
9lZU1edMiajFvQhclx4NBNVAtrJcQihUmKgAUnCtNWeYLsVCtwbYpv3cVU2tgkx6fJTPxC7etm60
9uVJXwWhAVjdC1mh1oBBdvl+F0EMvJ4dTN6tMHkIRpPuVGvSLZwtzScgpGvEDamoOSDoOIUyhh56
jLfMPadbPbEKPKBJbDwIFL9LkLqgXQPV4uvR1mCj2Bn5NYiG8KataRvNR2MYOYA5NUEg7+CN8BuB
3jWP9AWT6bGFGrCkLGI4Qwxyi9XZqKkkbzhQuNrOcWen+WCgr0xOXat4/mIwLUycXXu4LG2FhtIs
jOl944lJ+2QaHVcuJZ8C4BqTDRCwjUcTdoCpuISRg0mC9voaBkHIBL8dcDuaXNMi0eVrOnmkq56d
oXsNSBv7FrbGlIKosp8zuhxP/cxYYOhbfhyZMDMHmTp3CXNYKgMluUjpbHEXHAs12IcE43hzsBa9
LLdcR7MP7dTksqRawahvsjGQ3JMIwW0dDNsgPYs0jOS0rLfEXS8OYFsiSMfGrM++5MiEJ7UDfLNu
1ddJPC53mqfjw2SGPB1W05SHEh5i3Fa1My9hgeOXHrzjju6mHoxii9053hS2FKvdb5ofMBJ1NzRo
GF+UWYTIfLF7/MpZZ1/Pc+w8aYMrbsahIQbczGE1Mj88MP+wvDA1Kve54lT3vjH1bELDzyObjJiQ
hnHovDDJ1rY3iN58PhmTY2OxqF3/SXMIurojLkRzNvbg8tgMLURouNel077T2QtN0sBjkJJh2UtT
kMNsecliMliDyv8ZUQP3jkLIGr/N2dw3H/nHMvvWTIR6paXOFNApyLQgHtR+Vkha+5DhkngA3cDt
KXJNAhKPRu4tPgmytha3hlc5wIYO3Kzipcybeox2Stca9UHBc7vQ8OZF0ADaTIfUaAxnT3pZfbYx
KIORm6jwAIoz1s8igzQc05aHPlnm6cqsei69W/d8CnNkaHeCt83fQt/gurj+6pvrbVryVZIb7QMJ
BZr2pPXuIq860DItKb1YP3cFHfzxcSmZtDymll7ml2jI8APhwpToBUzzuAxrn3WZS64lYxeu5aSP
dGZ9P+ZCINNqAXB7oDAsVpXk1NAOoLxfH+ScZsO0q7GuthtnWF+KrkULHEwjLhgW89p4IAgKsMF6
BHI+TIXXG+8yomQl+noB7dM1R3GTOB79Va8o+Uwtj7Pp4EZxm31qRYvHJgC23X0xI6/L37esECLB
ub7YLeHQBCR5tP+0yN+6Ray1W7Lr+ZvoF2UnJV3ueVe04iYjX3l67/WRzL/abmUYjGlnGUfbUh8M
413J/rOAeOqxyRyjyvBIratrR9ePiQHObmXLI4HR0liHlLAg2U5j76Yydf+DPfQRSgdx7w7xNIai
rPtHWBcaZziVbHgwVGj2cXI0Cz8CYxFRPpfpMAbCFLO9SdzSPjAcdUaIGJnUUpQmTGN2NDKcKkOq
M0cEZzfEWzee/kSOuhGapf5JYxoK+RO9dT5Dj0yTkbRpkRvxS6Ei9+sUmxFO9rZ61xXOVT+2cuZk
0053Tu3Gn2xzqLYlm9SGzqh5QZdWfRJWUu6Mil5JSLvFDvTObW/9GIq/2wD5ZPYD8Dtt4uLRyJQb
cAjudovWMSXjMEc2AK4TdFnNu6FYyiubIeC2x5xxx7LefMqIN7sfrOJ2dPUp27dSWTs5ywmgdF3t
h7RO72PlFJy0LBXvWkrsK5hYSCQIqToVmp/vaAhApJJjtXo3GHCmg1k/sOk0HyqbSLVNtqgKgJNe
v08cZ720JYYbZGVgLB23B07vTIQMMKzcxJGrvqWt224KLIwHY6FrNGJCurFj5VqbRLerGbcs5cBG
gQRFs1DWe6+QhBwhwQIOm3BaiW1xl0V1s9fpM21avuMHPAgMaME+OMeKEcVAwpzb38jOiu79JnH2
GkjSna35Tqhl2uLt5tlxbrSkk2cW7PmgV9V8HDXhH5cuH7ezatuwwzEWyn7OsJgo52FIh+WLrhfZ
GaLxcm6rFmD7r0uiN5M3YLwkSvC/1zEYbRQaL3/X2sm6NL2swCEwdQ0Tx2pVPoykqwSWhmoC73Z9
jnjLD7/+1DfzjddPtW0boSSVrgu17sdPhVaeuMlo+yeJ6v4jUA8WhqYzqDF+/Tlvplqvn4Mb1yEy
1YDIpL+pvoakdnrlx9HJQkrCmqq3rNmrccueIhaMf/9hqyqSyykQT5OF88OlFLzDWkwRePIK9EX1
arB5ldBqKU3hX3/Uz4UsY0S61tTi+toYf1PIyth3G23SnZPpzOKmwpG1t0f8cchF6rNyGU7/68+j
h2bQhYeFBe3ozfRSkDxdV0Vpn8gmiJ6+b0FVAnAvtKtVeKTSmcv7689cL9ePxTpfztMJRKEpz5T6
zXecof+SZdFZJ2xRVFcuZqWUsoRxDu5BhAdMzvmpUCsH/llH9jH964cUrRzxDJ7uAvay9Tdfuq4s
qU8Fxs++T9vDOOL9mASd/l9/zZ9fBT7FpV3hrDMRTiY/PjVFZIxVlCrnFOMuOswpfh7Xm3833/2n
T+FASfjcKk3+aaTpdKYhCVxzTq/iZCdFZIVH6//hMaHnxiSFDqi3EsN+/C45IRk4Zmr7ZEQ4ziAW
8lAMM6yuLapncdM107D85kj38/rFms4axteySHJ++9IRBhHNY+FYJ62OnA8CdxYKxoFSpC8YqVeY
4ozAUQuPyK9v288rCwx5VOWCb+sbP70RPooYfWHyAKCKtzuqWSc7B035kmFD/PVH/cNX5OGglU0N
jsD77WLpAp/ho0oDC9Vq2ilFfV4UIkJ43qzY6wluWp+aX3/oP30/5xUbqttMwc03K/SAsdNMiHU9
FQ5K72qdghW6x0hIXw8/v/6s10Hzj686TnuGT5blMqH6+U1blYnkIeoIGhWuq0yUNj0uVy8uzbC0
N7QqAQdFM2XyNFLXIY+b1c0ggZzsmNNbHC5qNH3YcL8IvE5UnQuNvlsvd5riN5fl54UX5zUhpFgK
EPmLt26MKrXHFLIHT3iJyoOQX3x6GWEqKhgyBt5B5lPW/+bq/Pzu4sPhrVqn9VhB3o7K44J+ScQe
dyKck1qXXBPODx3Yky9eK9gykyZan/csFTeyL+RHvGqL2JipP12kMmSxl3G/yB1VEmYuLNjJv94c
0M9gLsLKYXLvXkf9fxMT6RKs3EC89alcPIpu3c4+iVgzT6og8xbzm/67Ns5PzyZTnfVtoJXDI2q9
/UCZqrXon5fTYEXWs8LmTjDBOohlZ+c0/uvL/08fhvRozcvzWWre7gIInn09lv58mmLUp1kFIAu7
PqccW284Jf36w3661XwzxuOW0AFIspy9eevKXBONivT55EQ2B0tw2jxZvIicEn/9QcbqofjhlcMx
gp+IHYEv59AX+3GpLswknRwg2FQQbaJudc5wILY91eWPkVYv6txkA50QK8bpmzDonTiRuCaTlmLd
BmvJhJu48iLQRg5LSPJwny8uKk9dc2hl0fUyd3qxdj9GUhWW/YjA67aroBGVv1k8fr4/BH0gGzDY
1/BHvS2FmBrQEi+VOhkLKs8RXdUZu3u6j/X5X1ddRDvwDBDoS8PW/UnDBSfF6IYJD3CLkABfbcb3
l7X0t0y56rNVTb/tH76pgZDFsB4yjuT/BR69t3epWkpTyNa2To6crK8EPA8nUMj+02tDxHEVXR25
FPZjPRGT/psn5O0jYq0+JvxMzMFWpQ57wI+PiFUgA0aNnp0EWLhygeTkEZq4B2Dcm0ZI8oT3AvEj
tzZDrYRiioVguTLbOD0Y3Yze2TAYcOl9SReRhGuWKNm668Gib/nnVyttWzIbAwkl0lu3m7WKv2lM
7QOZwDliztwz6zs7Uyhx18er0NgM9nPXiuY0tHOjAizI0609TrTGVITE8pzTOELlLAfSN7wYoeY1
VOm83egiL+9Gug1MJDttP1mpc1vPQmMYBn4dilYHrE13YYhd0ZbWq1C5du8HidU2V11OvDOGkGaB
UjKvgyTs9SfgFyLEGW/3cCtEQqAGMQOp3dH71ge4feaSrcbDQmQ0j/pGFOLLSAQSTXEt430hyH1t
hkLMSm4HctDjratJHB9OTYsSYT2jtIMz5JyKKrnwbxfp/ll8DnlE58Uv1rpGNrxrSVXY0EMrBSUt
F3HLwX1uJz8/xp42XZppKZNbtPxFfZXHcujuFBL5NQ/O5e2uRdnkF6Kc2C/avhNyh2hyuuQ6brzY
cer8glRXfZlQii50eDN7+UryVW9dt1Ksraix4DbDgOAH+er2sw3LaLlv8P6hZjQy62pY6V90NIC0
7dK8y6edQ9IdeQ5ipnPVLQmNcK+cHYDQJooTfEmAkF/AsFVHOWW9dj/VKR8tc6JTNr6OuBYKf8Eg
/V01DnZ3EYww1SbncUluOa+CshCzC5MLk411HIZWufmm79bEm6aCJeEYLOGMA3mCqmrgIGG4Y+pe
kUstxiNRPlCzukkgOq/bgp6Wx2B/2U8FZ9gABSNdxrgnw/hBVHZbAOSwecAqpnLGjZa27A2vdQA9
e54+yBa0GhIHodoJShOsm4hGiCfpttXTN79bolu4NZi/XltwdtHzy5jJJB6szLCfU7Lvoq3qFdbF
768VcXgrSYq1d3SBxD6vYV4tzflZPIhJJAgF2RVlaHTIj8PWsXmKpOeslpDC5roaau2Zm5nqX/Dv
jcPuVbz0fTQjPOs5ss21kIgtajuvdvFiiWztxLa054Mm4/gzCZ0O/Ov25zo9TcaE3pV7ZSMfIGFM
T6dsB9xKV2fU+LymZaMxaShmiwtrRYNl7jLfiNM7VUl+EaHTO9k1RHxfCDeW06d+ck0NWp5r5/nF
IyWlv7anQjw4SCSssIdPO3/1NCYZWyyVhnU3i4YucDJTG5u8f6Nbsh8zBkjqIKFdwbNiMc3BPGV1
pvuewhxxRWAzukbnWKRDA3owipA2hyzhdnYqWkW3fibEFTsNfBiPlgSekFOpvwa10CHvPBpkSz9k
4/cd/79z0t/OSXlr/rYj/SQlvE6r6qt6oxoyUA3xU38NSmFxo/3B9I5+T1DEUK3/NSh1Xw3suuO9
zkJfZ6h/DUr9P4BYIz216AlxdHPZdP8alJrAvVEg4f2jon2NZ/03g1K0uj9WWcS9cwg2XHoY/ILk
I785EJsoZ8vOIq+30rU6kQgbLEfbABGKgKaKqdnmlglNYTaHpt1NGn2lrdN05tdpKsAFlUtaMWea
1TVcCcuvA1Bey/tpKSzrSfhUV5tRiZfYM+LHcgJ0k8aO/X6AWXQNabS7XUYwmkRtZjZUagxJ18gK
LSscnMlv9lqW5Ie2y6ozaeFoEif7rmg780UbwU6emUZNgGEdoyNgBy7po5lHvXulFrmAuiqcscdK
QVLsl+x1eGsoBEkOKTvg5HbLDE1wyRXZK61u4vc0+494rkZmTT0A6+vcTEG3yLZEi5Nzb+8B1ZZO
aBr4ArdNEaWPAt1EEDP/WsI2zWivAlwHKwQr7d6xeuOIminZG1P2paAu36ZuugK4ZZoFA239fWak
6K3M/NbJmGAe+E/Ma2CQUQlvGLZJV5ldG+AfNLed0J6n3JoCT8/KEYyUy0YBE3UrOfpjagL0saFR
KW3EXpq6CL2wrwefeZToelcce9+XnPoXP3paSs+9b1w7emi72fCOBEOb2iZTjV1ArbFYmV1Ccz4M
YDe2mok+K0eGzzVohkD2U3Vy/Lo4d43LILwvx3StbCJmw/M8nru+W4VfcZNsXVJfLrKKLZKuo5jp
TC4AsHZELwRGNx7mbFyqDc2jIQktggZ2HpG6B6suSURdTEBUi9KWB79wCwvN0OimB4ug1OIpbb2+
eow9F2fAtmePnRAjAXdVas9sZNbVEbpORRxRVtipeI4VbBDuHHlotl0gd1VWaMBKInEtGreTHmG2
xTt5pHd98ZLI2fqMe0maWqOuUxuwqFXLEhKOT+JlD8gvKBaNnExlG/B3l2gA0uk1xKi5DznyFtSa
x7hvr+3Zy4KFZDQ3rW8suSCctfM9gKboRJzwrqIyfdS05G7CYxK0fMwuXkjKwM78UejjsmOEEO2i
Yb6nm66OEmDdFoBldiVLTT82NloxshmMk68xWskpZ7dKw/pWWlN6smgl7UavBi1azMtRl7yahlMY
j/5sfKo6D7CviN0gSzoN71g27OrK7boTGQHZkarspaWaOLWpFZ8lk4nNspT6FsTonvFZqKym36GY
4vpoUINLrQpjqfkahibyO+Mk+WrDc8G2DCuX6QN8CR3skdXmXgjSA4ZfP8dXlT1V2C3mZg+4675L
NbUmgIiAMQMJrW0mbvnts3Nmz1rL4LFrjgg8+q9of+aNlxCD5/KyHWQz4PJmg6ziBQa+lNjL7Htp
FpfcS68IwqIu7dGYGctD6nT7Wlf+yY3Hi/Ih8yylsQFai9CYqx87SegN1qOScu/N03UG/RiQXj/t
2qbotkPEMI1QrScHMWEwkli2EWXxtbAgYRnV6KAvTPr7VKuuPSlE6HeQgWAksgim3jUpZmTkoWQL
dM8nswoz0Z0OV3pbTm3FcHQYebYaJSruh7On7lGhlvj9wWuLz8STIBMwdP/ksFye+paJGcmF2U3i
dxnUGzPZ8FaIuziRd0OmtprHl1rq6mbyrOy5WFezvI/cBuuH0s7oLK1LakgHkWSXhNwwSpqp8XET
Jh90TVHOGNO3pCvFIXYVR5RUFgGEvzm0GVyeMHaYW8WyfteZI7CwxfGPeeZeIqe9Ywyu71gmvHOd
aaMbqtzp3rOu9BtjcKMhaMwuu8mMfghll3d7nRu102vZM9Gyk4s5Tf51O+moG7RuY2XlRwh1RshI
Dl9kuatg3K8pxG6wVOqinIrVBacXCJNsB+mWICqttp7J1oOKmLA7yCjEzOzv06x7KHAK74xyie7H
fLxuNNmGk+iyR2Qtjzasx6DQhme1+B+cGNxybzs8x30Dcr4A+GyMOzW2x9rJ9qTqRFxFad0YIpb7
0Ws/V/Zsb+12UQe9Mx6ayM15gBEnbsqkGM62HPWbRJiX3m+uCpU8ObkBZA/2pl5bhE7DosLY/sny
R0avlk0WHmtpo3m3njL3Ks2my8Stwwg5xECMncX7lEex+FDYnrNpTZdXTbM4sZKFiHlwi2r8xOm4
29mDNM4tVO9ADk3K2NyvkzCfC48gyX45JnV36JrsNKRRvgcGlYaxrzWMKrUdm1kRLpGPpQ5HH8dC
q7c+Wxr3C2ab5t3Mi27dJeXKK3NbeQ0QWQvJ/6u3wOSTl2ZyyHY0+qspJUenGotHYZG5A9LaHxY2
1szHTN929wN9UBxJ5Wdkmwffmz9kbl5sB74PwoE6D8k2T8/DDJkRY93OAktqhLFtLzcT9DhQk5Fs
Nj2nsLOd2mTGaeYcqD42P0Z131zoHuVVoDGcbbZezso0lGZ1G2sDrsW6hSjYsa81RCsc5trONkKI
Zlf1TX9lgP5D5WFweOmR/0em9pho47o9wxOtifLTPPtmhHXzhFijeqfHqE431lxYeAvnJesvhJp7
R1/ly2kazEdr0psXrR20+BCVaCN2tjuaKjALMZLGbpG3fWCfJeG58z+X2nArEhcfqTV2F2VXt2Ol
aRwgtbtyTvp34GzeK1IGd/3k1Cco9O89ZRUPyGZPBkLKLY3L16A9+Ynl1TqMOEqfyV9rt+ig2qM5
acY2I3p470AbCzwSxcMyR8KcquGjH8dqW+medh2jVnoCAzEGxN1735weWnzPGD+wE7N4RjI737uj
hpCk9z6aud2EREi4T1DR0o0WOXoIBiF7gJ+oo6egeeq7pCqbJnCMCTPHuOOGkbI5mbDbmH/zXvPr
xZxgtmX2pWnzl1nX3IvvV8N7Uw1bnUn8DeAIG3MwW7abNQJPadpaCYfi1goavS3OGEJreHa9RY1Q
xdfCKA5dHuVk7rmwv3q/viCOkFBVvaS/A7Xvrdnd8r22+Ie6m6eHAXLETvgpUeg+WO8rgia+yNz7
zOpcQDRx/A1nuP4xzQSJWKa/b3xc8TYiry2QADYIDteE2IEBTJDhV6FWZwZKCxM1jmHLq0yoJSg6
NV+R8+UfxlpMQLTlZ0S2IuynIgUxjeflngVSIRgjOtYLnG5Mir1VxegqSitn81Ja9VEyujzHzmzv
CmrBp9X3PmOELrzV+jub92ViihcaKs4L0aKg5Jcu9oOI6D+NtvmWvle+M4BOoHXCtw495OSSjA7L
D9+vabyLOKiYvLdVS/gKuNJNSeUBdiEd4iQsI0Ff8tyikdjl5RDf+8ShtuKaQissIX2S1HrEiPuF
MZazJy72hSYKKBNmZpAU4lWgghJ9mWyfFC5i7Vv4EBm2AJ/T7Kao6wygZ/9p6Cx4AUvTBxXxNBu7
AAfQRpI9MK+JlKkg8kVNF6B1Kw4mYoMgaTO80vq4jVrzJksyE6mQ0+6LxvHOaVIiJeyYOeWuj9Qs
2RWDbC9tMlh7XbyQOUbRhCZim5XRI52nMiiksYk0y4T50TQbZbd4v7OIAe5cbYlsOywVz14JyCJg
uCbCWqsaqEjDBo2RZEmB34eIcgiUxF255Mmn0e+uHIr8ne5xmcHXPmIxrbfAxlAHpeV5dGAcZMJD
SDdRHqJvg7cduw37YlEf69q6+AhM9qDGPxdV/4iyhhwTZ7nrSs4qRmcDyUMLGbZNt2msOQnMxm6v
kXMPUBc144nBmwq6oiwfp07RRAGzCClUsxhQEQFn1uhDEoaqROTWdNfK5RFECqootFphWkfpl7wV
GzG5CyQInvSpcHA+WOTDTF706IriCjiDddNa8GJ6WX2jAIaAmKityJY6JHTZ4JYOyB1VsluKvnxs
rSzdFOBcdjCB/K1lUfDgtrWDWcuKa7JVjGCGaLQjvkreOF70oiuSNf18wkU85tOdnJFD+soRIe4r
Kh+B1VtvsptqmvsbQydHrZZjuBCKTt9En2/gDJxIKdOhFxBP6Q4DQ3jfHa+Y/H6pOXMQRvDR8Jbn
uHH2rlD9FUfdmYuRo65Zjhjehi3KtH2RfNM82WNbUfqVUFlzkHl7K1OTvIeEJTKRXoiAQd81DUdc
BHXmnmifvVETe29m2RlqOJtopgOG8R7BEJqBmS7Pk9t/jvr4pa5JRvVq867vrt06eqyHpYPDWMWf
NA0Ocg9gE9LjEsame7X43gevAa3h+/U+Z4MMSDch4wZ+JknUuriyrOYuG6nQNJXpYdcvpA/kUKgh
YtQjJZp2C3p/8AgunBa2hSzi67IbSOQHTbKbPU8dW57gT3ObfDVzbN5mNM5BYuLmCEYLQA7A0/Jj
UWdlvU1TUd6wbSH0n2oTO5yqQakQY1TdjUgrD4M2yZVck++zVIvbsDFgQIc12JSPxiiQ6tEA5aDT
yMex9wqanclwpLLOoUEl1d7yK2vXzEt8xoHh7Nqqf5jbBVV17b/zvT67rVJNfLNT1Z+XJHVOJIZg
OCnm/NSTUbGzR6t9sCowCV5rPHOOz67zihTcKMYhscQD4M46vjLp2oU9KvZr2sbWVi7TtDdr2FDZ
wIlpIJBo1zHZ2LRpTBFQofuqTGsTox2EG8TMLiXLeUN/Q2PERdyy1SMxbjJzayRF9M5BKnxwi/mF
4BbCfw0X4W7BFaOwva76ojq02Xy02wHp4jjcIMGjtFAJYtTcJ0ZdTzfSc9F+lgnC3MauKIXaZTPm
/PXKh0vCuxM7EyUfJ/+dZQDX7iYDoAR9zITAmSO14xHvDWrtohx2a578lhV95tbb1baABJVhfedA
5V36TLP2HIfpuphT9nHIfQxXkaXn12zX7EQjJ4abWfnnSlVe0OQZXPAIx01PbK1G2zuohSGBASkd
42eRHlRuremRTRagJtTPXS67k6rNb3Lpr2ekWLhDkg/Gkt4IVvftBAD7Nmu5jXUOn9nPScYqijHU
UJYFTp12mxxN93kkSzI1EDjmdXkdO+5T7flqT40tw4mo7kBN064S+j4e6XmQosh5xk7mNZCCvwrx
JuLH7utSN6gJu+uZHj5GpYgut4kumBRxZhpVWAKjDcYu4euBuwVyG6IvZlW29eiQ1AWa8LyxKVzm
08ibGvZrSIXed6yRtmiJ0xleBjd7gfJ/9Cx5O6G+Pqa4iDYcI88s0U9NNFQ7q5+2HLd4kun0h92g
IGYI0q0X0Rt7wtZppSxsvPR9UW6LC0ydo5f122Vw8pAsisrnsLNU76Wl0ToZx9HbGfSZWTsvxhzP
fKOh2+bOyOnLGzH2cyTsND1YFvjGdAU2IkrHU4IhOcAn91J1tX+XxRo30lu9czLZoDpcHj1h3bqL
TzJTIwwI1jrOONsNrLbFiUaxrIE5d2cS5NzsoYySr56QN2oxzrnnPJvCoDP+3Ily33fet3aYG466
KXQcsWShKv2NxDYosibbwIL41nRtHhZa/inBjbaVa/t/BRPlRl3TWPHolyyZH2+qin5AIhZKFwBH
mP9u24QFOlR960xIfbGXlf1gnDTq+gZpbYHmf+BgPsgZP13PTo7onTQQvSGHXk1Vu0k6l9m+c27I
JQLJFWJKZH4z5UW/o5ODCqfo7SBfhCvZoWfZw/pa2r0FPscPsEm0x7SQDEFY1cgzVaK1S8pjCS4G
w5fTPWhwUdSu9FB87lotH9vQZMxWnx3OCTPLh9GD3bJ8IWHJc41sQrnbGGi4ftVjg3lR+eTmHZQs
X9G1+D5y/v/ds99/rVdXvPqf61/8meKCdS7p/tePf1Tf/xx/rdcO+A9/AHKGsf6u/9rOl6+qL/jR
7wEQ63/5f/sv/7Tn/6YbvyJg6E3/Z9fS/auN93+zdybNcVtpl/4rX/S6ocDFxbjoTSZyZGZyEEVS
2iBoSsQ8XMzAr+8HlOyyaJcVFdGbjihvyi6bIokELt7hnOesn+syi4u/GHn50h8jecf9QKyW7oDB
xDJrG2zrf0zkXflhWSIvFvs3TxP/5sdAXlofFk8talAJ2eOngbw0COJ0QZ+iW/tBDPj9Ivyw+3D9
vl+UH//8Ex32TSr1J9WD6UG6ZY/u8Gey1yaR7OeVdhcbKRiSuNyPuBMGJpOpHNY8G94uKlS1tYtF
f1uEiXvrxRJtvIGw6jLYtF59Frm8yWSHTyCI5aPdRNNNaRvFR/aIwRfPFOMNU9ahIlFwtvYVVpiA
x0VYV7EGYocZJZisYcQHzIEyJg1VAb3Iyc206JKKkioyYyR9RKiTKebPcch7jfGvYOJkR6M/9wkV
Yt6hlHe8ydymyJ6uI5GMN2kUmDRMY69tdIXqpg4IFOYJs4rE12RkRId+bOBEl5N9NuBdVYiMYUZ2
6JeOA2CzgzfGekF1qvrPxHo4nC950H7ju4ieMXnhEe7YoRlnG6pgsDl2Bq1y8ZeMQWHXDLJbxvax
Nlj7mImcs5EYVl5jPvA9YeXjjV0QT7ARcxx8nW0LDlwqhuaxmjWW6gE/2SOqdwIfBj2981IsIGTT
RddDFxT3AKvL67bh4b7CFBlaPqN/nTdr5JD2kuWZCNa6UBTy2CncWw6eaaPsiguZiIBJjw6vfFwR
+LuA2GaI8KHr3gQZ/OzVONe68JnNmIXvZUMJiSsnlmCGTVUBUeOl6N2Q+h5HJ04Ya99w/bY9Oo8T
Tb/azVE0nKLOM7Zj1LNbja2i/CiEcm81k7sFqGUO59uFQAeZj7avFvdA38wDujF51MjoOjB8LK/T
WvXax9kE/mk7iTjCQRloW9LO9FksW81+1siVNDsht8io1G8DaMvPdVcaj5U+mUgIZgUZk4Efojct
dzd1G7U2w6bJux0riPnTZHofDY4kRuIzLmdvrOlLrJ7gFrwndGAZgcV+y2DmmV7LXTP09k5VJZ1w
2016eDTHpIihgBK9QNwKZt5dHHTayQiWoIDBcAitZqFNk9xIL2kPoLHQ7IVD1d0hIrbSUyRH76aC
3wMmqLbtT4WYzHPUaPoQEoHK5oGaPilnXhyinuUuHCfdC0g+TGBvrDQuRL2frLh0P6u+pIQD46sY
7Noy4PPRhn7FSrBTw8Z1XHcbIhAxun1QMvA8tnbV6YdMqSl+NKrGYxLPX8tmxdCfMJhoH4nFadYk
sp6dPO+v4r5tHiOVXwJPhicaLbKzE0tLSI42EE6Y2jHMdYfFipHpn5Agxdt4plfU53amayYpTLf5
x1ZSNKo5HB7i1mCO40XluUkiRQYo1vpORNivKmPxChmEM6bcQw/kqYb2nsdbY9gjg11Z17hOkErk
1RoTaOXHiaF8O4XDp6GND7+SFMhgZmLZ3q36zuj8CRXgFTau5FB2OgMer0DM4Z7apAkOCT60teeW
4xEJT7dxsFpvzJbZhSrH3aCZGr5oThr8kGsVoHJwSQskv1OsgNI6l2YaP7ZzE/pM+Hdum1gPoq6Z
s3Zdh4ShK68HV79ji2Bgwpr52BoP0oHJhKjPeBO7lQ2Yo2jWTWIVV3pRNd+SybnosxF8VnU67MdB
ZR8L9LLXCeKh9ZQuduesYXbXBZJIAoRVAwEnO9OeL7Fypx0zj3YdEW62hRwEag3FJZBMrCpxXZeV
n7rz55KieulsrxlrnaFyAxYwon6dyrLeYXept4mt6ee6DoZrglNh+zflbx6n7Y7SyN3EwRRsSxai
6yKwmvVSk+/nsoxxa/baMYHpAoR1yePDTFPGRuOHqC4YjEwQVL2OWgtb/OOQqGGv52H7Kenqlhtj
0HZhPb5SZGU7UIrTpq3BTfbCCL4w+AOlOwa4BOwEIxpDUUM/dHY5pHuZw0Aq0FJvPa9eFBghlCwM
h+bRDUAIjhp0yY7wmF08L5zgvEHYCZOCu8KeHXoNBTKgT+c42bgqbvHiq+DBUxaPrJWjKymZCNIL
q98YUpcpQ6U4faoYMm5F17MgiolVzBsou+XcA7cdAv0R1Ke2acnnXJdsZS+FC2GSpE8Q0DJfQJpd
QVTlqF0D63twQpXra+Gpbsuq0L6QcCpY/Y5tKo4WGK2Tl+YuwbeFpdZZG7O3Tg1Zspix49k3B/z7
VmuWmBqFBP5IngIKprGmiVuU8aQr7xyAoRSqIVE+VditlNZpD22lN4/ccVAc4m6ornRZ39lBUt6O
c6tfJBZM32250l3GbWAOW300GlYXEXYgow5WfWNqLG2d5JtszPxbl+PNtCO5eCvbYKDPNu3pWDi8
sdfJpCyfhBLxqYy6/i7yUvfr6HbhpvKUSzqU8UXzutc4LsInYErMFacCXKppfSK9Akzl3KRrQ5IM
2QvOuXlSwaewNnejTL4AUGRgqqzdXDLYI7WyX8t4eiIywsPPVhq+49TPKscA1kv9QPhWuqmFUX3D
39Sv0kQrfewiyb43YE0wBJxMNpyBuMkau4YtN6S3hbAvRdgWp3yuuw3kQp35BfSdljiceiB4ReTz
JZzaYFPlBKckEQHO/mICX2PSleRYyD7bO4yn/CVET4GE4HBNLbUUMwxxWpNxGfMxuYlwNDwbaXqv
GXbpSyTAXyKDfXMZu863WtR3XS9eg1yBG2Sp4mnO5yITuq8ssqjGVHeO3hTMp0pnHu1I9bkMZ2QF
XnccijTg7KyqTU9yBxK/Xu6TccoP6CcO1iKJS2zxKR6mlB0RAOGCRK2tQFO+M5hj0ubgROuz6li2
40dzjhqspwjLs55snyiZv7YQq9YkZ5cfA5ck9ZgYEND0Ocmc2VT0G4J7IW8UTb4dO2Sstea+BKHx
JHAUftaVJa8BtOM9da1bJaBGGtYLxE324HPXbKoorq5ISiuvOmV8c/JhTV3wtQEYHPkdP9JaFM2w
dys4SayEzU2smPH35CbtqFicO5D1IVKuIdnqVI/XGGiDmzoojzUfOp31Lo7Yjk0s4pnXc4uCvfUn
XGt+LRJxkVXyaUwr+y5YEEnAPCwIE6gt7rqoK9esMldOb/PbQRg1eaWfNNXYfmPPDy15I0uxSdt8
DTMUMurgXcG5Ym4U7pWB5irS9Gs8sddzxuovaonOxCiYVPmXOkMROTfj/dB0N5Vor1vWuVRrKDXw
+/Pcw6Capi6lBuzC9ZTwmFtuxuzBkrHFbBLxzqkgRvJk56pALMBmeHKIcdIYs94YdZF+d+H8v27p
gDfUZVO+tj83cW89yL86vP+PGj+DTg3p979v/O6i8uu3/zk02XPx9Sdkxfcv/L3tEx+Egb4JvbBn
G2Ao/qXEcsQHvHDmIoX6jp74ve2D0cRXIOIn93HRbi294u86LP4409KpE5l2/Eewiu8t3Z9bPuT0
+MhMyc/Az4V14+eWTzEVqHMGvnuNJO1VMkUl2XVGG29CSO+b2LCehrzvz6iLY8qb6ikLLe2gD87F
wIDNem+OluwcM7/1+ry4yTr9gcOPRWWVobApzQHLD/DuQy149s1Jc7YJet4VQVyXKgMobYwCYehQ
P2PbPttDdsaUvQtasmDb2vJgraErzPqOvO46fu30Lr7kXMe1cioUxQXkfl1jiDMyUllhOLoqPf3G
FnRjXj08l1jXV1ZaQ9OfFjAPgO6FeptLAOp4AC+OpNKLnWpdwX330uI8iJ5DgKgqM0Z1gnq1m+Yb
M0HvxdKE4GNtNUbxMwUgp4qaX6w2PQKreIEK/KSmZltmuENrdmSPpJvvkQ3ZK/aTWB2bYEaw415E
K5/SPnt2EBRvdbQhep2elyvQ5lD6zTR7TSqYG03YJlu58LUljG+CjYnew/p/H8rhzi1Ge40wPTxw
hLwMQUqMAG/pMCRHroOkPi8efW1ouDC6zlA3PhpRZ6BQGO/taLobKvMpkukxHLPnWiXwUq0LK4Pa
BqrQUP+mRzgEr+wsb0wYP9tJtqwnK/Z7ZnqcTSiwI/uuVWEwnWYBAf82ojrAi8GijeZzQzw6yxoa
esRajOTeYr9wUT93gn2IPmEXb5dYq+V7VcDcN4i6b8Cn3rTGsMPcf/XGI9d6/apySjj0afQqM/4z
S8TnlABsOjNrj/yVQS5qXjQD08McgEjPWjvzYw9JGbK6YdXHbuJH8FFPNeLVckIgb/K2i6zxPqcN
GKeCoUZUtz5w1WfiqbwNSpQXt5wxHodoXqMabYdynojv+w3o1LU3IGa30b5O7B3AONR7Nfb39Jf7
OGY11tZyH+Z8RotabJ22sMC6br6yyykC18fnifZRgh7kTqDagsiJN2pVNfpDEYoXTw6osNDmIDnL
jsLp71Xd3Ztj9prrybTWeaf6XT7ey0BEsN6BwhN1AJ3f1qI1vgD2yct1F4V9wQD4VKoiIQbUuqDY
crbt8nX8nqtodLgVpf0UO/W0Z6w/s7DFAm5oONED2l4niSay6CA+Y5iFXjjieZ8UOpHJa/u9WoDR
qrT6Q5Pb7mHsNe06jaaMjUaVXxdaNW11RCjHPGKTamiZfGlF82Xqa/sk3BSiORucWJl+TWmS+F5O
FD3piMNz4NCQAlk0sgX3oooH7NUP+ajZiMBMZFNsNdjjRMHFLNIvbKJpVsZsM0b2BL8t9qt2qpno
jhHifOZt7EvGOjy6ZQsh0lEXJkc3RQkBjWbuodQE6RydZW36znoeiwlBDQgLnsok2mDhWyE6SFbV
7NnbPAY2b0xlcCNaq6UO5/afE+OlJLuG1WteraJeRz9iiK104F/xU8CbmLkNAarq/miY7rWpO91u
JCV6NaXOk6PZl85QwyHo61dtqK8AHf8CiPvOd0dwimc4i/eGRx/i53tUbUzR3iUDS2ySYQBpdorI
C9iQsaXOM1EI3we8/35QyDvh53cGAk9eaNLCckOqz7sxoWcOXWETyblHDVL6hUAcgmFqZUsO9D+9
TP9mJPne4MPvJaXlOnwz0E24x39+Ow2OQ+UfVCWWmfTZCzgNl+M4EcO0RuLSlAf+Tv+F9wtG1Pvf
DgA1b34JSWr535+/ZygLL3LBrO0n9jykG/T37OyytSbRuyyI/eX3zTJwAw0H4D//uvKdIHr5HCXm
PQtLNVsd5rA/f+8qBTyTTG6xJx6J7VyZuzcTYZnLcXHFViIlzXt8GQDCb9Oh749Jj4y49gq5qqPp
JbIDbtf5qgsXoy0ZD96S1UKrvWFZgxiA4xszBlpKpFyqTM7MJ7c5lJ8xDx90K6KlG80Ly1JtPZbk
BlgW7AHUUPYaTszk//Nv+s6W9vaLMgg34HAJHaLouw/WyGKS0w2z2EcGCpRSvyEW54a+S/3iir65
sN7dq1ghSah2cPJxK727onCE3JF/yb3qZQAHMLhMIjY3esYhTApB4tNkAHcnhCfrpxvogTmEDt6h
5hy+qp5zeSlVEkYpK2GMV8QnMrYeunuwFRdZ97vI5bi3KtI0wxBBpRqN8Sm0mAbmoUFSbDzFV51e
4+NIx4dxiSPpjNg8trGbbwZGw7ji4tcgRghYpADDkfaWO/a/r0E5P7hht51bQk2IbtlHk7WPogIF
HepChBjjVeow6jC6+caZFDASgz/bc7UvtZVOa0f8koD+NycMmwkm1GJBDvzF0I0frWQpKIv9zNB9
KSdGTjZEW1B/Brn/55tjMVe+/8zYhABSQFTtWe9dxLUxYcA3p2Jvpf2d2RCYUv7qwHx7kt59D8fG
oMy2BW8kJIyfn7Q4UimKRL3Yl15fbZuY7TbYjZflpKeZn3ZtHRxTA9KYZlyGwENdXmRHbQwemyT5
DRVOsYKSi4AnS+Qe2wsvWY/TqZrysxDhK4EWcuMAttln0p4X5iBJM/rcnLLY3vRu9cklwQjjvRse
zCmm4bOoW/APAxf3WLQYNRxT6Slj15H0stKN+BUIS7oCWXXux5ShQjgRE5JQoAoQK5ao2NIwb+v1
9q4sjGhjyvlXHIa/eWL5LMB24LYEE/fee1sYhHGVU17sRUaj0MM2XsctAUwGPedZRFyBmHKLUYB7
AQ9aQWCt2T2I/LpNuJeDtNhoeOO2Q0DyYGvDSO4i/WlIKum7OjDQtLcveChs9t4WgmMj8TGRaWug
UWyHkulBN4aXGQ0AdoaPo6Q69BS/cK2NO7JmHyYKMfbFUbWT2bDzquEutOxuldTcn2bFwdfY8IU8
zUz8PCD6x7DmB68iwOOfb9y/eUh4Zyx/CenRvRk/31RDqNA5DH2xH9zCp8QZV87Aj2Pq3Sqowl98
IghE//qcMPSUHGtCkF/5niehTDlJNnJoPYym2Ai7QY8SJMeAN5Un+HxmhqXM0GiQeoNjCs7rUxxm
ZzulAETHAoat8FCY5b3aeDYY0Thr2hWGYdbD4qQxfc489OGRR7U/FqX0ZdW8ENZNTP10lTvLy5jb
LJTpczAsVSpBZcmsn1VXwKQtCWOKEbO3iYt1wLq8tZezOUrWN/yHXp0ebcb266TCblcFXcs6vo1I
P8EouDRBARHo/tCm5ZFMofu4pZF0U3LAZkWrZ80DTpJQB2EG5Vf290YqbiBFHaWkWhO4COIinfzl
b7Sc/yfolxuy6vqtYAi3WR6jZrQupTPc2+HSQFjEYLlsx9aZolrSg+Q8os/0nYr/utasJ5UgQ4Vx
rE74W17qtvWx+NAqZPE5BiWMYZVSHEbjUxL1d+Qg4NcprT3su6PWJ8e31LUactSqbbMjTfGOtRfU
2rDnxuTpsIf2nAnrS9QQ45cK60Lury+NemIXOexYx8W7gXiuK5fKPmvNJ9ZWv3of23/zeFPrWEQq
WKyg8Xf9fOtCQ0twDlr5vnGml6Lp7xqd915Pm4VsM/GX+uut1S5bj4w4j0rv7ZkvonY7DahMVMKX
qVz6aVskGy/1fLdHOY5YBkW5YbgFG7Zu2meCeVqPX3pBqscbtWTAALX0zlXNimQOeS9ieyUNg7Oc
PGF5MTTOmKSdHnpJuaXXElCsTubmGCIVJ9T80oU0hrwPI4bk6ySkzHaS7r7tOUFro72rXVpSr8vO
fdfdmVZHRHBmj5uYYGRfDfNVHg1srHN09PidV1Y5vYBDIVaatZRDdwCL2r70vERoMrt7CZ1xqeZb
5/f3638nbL+QVhgAYrgX//2E7fKtf/76k6Tix5f8mK0xIvvAGcgESwceJf7scqRr+ENFsYzTdEdC
wuEuBk8gKPt/jNMQWOjc9S7AY5InXUrS/4j/+hdXoy2wgtkGnkZKeZ6pdw1E1JpjX9SVPDtB4zxM
g2kdJinwFllzpjN4JoMR5VN5BKauBPI2hQp9RhyPAz/bdUajTozQOuMJbGfKGZXV0RUDB5TTRqWw
fHU1cw/Zm/0TjOnab8OJoPhqMsY1UQk95M02QVllRwVpfcMk7jrZlJ+LPuivZ4zzI9nmxUDk0lzz
1lVBPWxjBOB7pyYOHPQmeX9ONbU7Gw9+uaqiZEwpbTEzk6FHQrk5TY69jUZ3CPeIOubOh8BIVGWX
EQeFPjL9qhxNXceh1efox/LxOiCaHjkaLkbdz6ucQxCkZuocyqk25y26tLHaIWPj38qF5XcEUTTd
qMhS0wFYJUdPnk+jdnT5ASmXA9b+Kwxyubw10KreemYS3s1J2l+rbMCKzfvXB8fhhtQfJQFoQ+3s
cy8jSCIxyzncY1UmZt3tWHgRPDm21VmmxifSUVpnrnx2eUs+QiCsuOOMNlDF7lwQ2OHWqRkv0t0n
ec2+Kl2CF8B6LyEMRK5oB7MRJedUFSp8HzTjblGg+qCVysbHpspMmIJ9CkqhlrZg/2vFaDuYMfWm
B20xi2tvVZUoxLeVW7khcYSmJJSFLK4kuA7EpG37oBTExVkNoCouJszq9gRKs2errHRCGPd6M4iA
LFikob4ym365cYiRn0egBFsENbysUwI7mNK0bddV+kWQpt5KnJ5N06OdWBF7ilv2KQwiWonPbMOn
ov7aDqrNEZ7B0MyC27en+L8H3q8OPDzPnD3//sA7l0X7/LOIzPj+Nb+feDonHvibZeajv20B/lCR
CWGjCEO/C+MamRnH2b8OQMJldJIadKBAGC3eMiR+3yeYH1CWAdOGAUg/D3TwPzkAzSUz/c/9G2cp
ATbcycvohs7qfW9VobU1gmCKrp2qQh+VaTmSZkA4BAooO532DrjeAvFsGCWAK2V1Dg1K/Qx54Ncm
wFG4IvqNOQX8XTUeolmhmy0bx36ZawM/bRG7JuaSajqVKOWzx3g21Yn0AP1rIsPRW4kuRQCCos6Z
fPxOvdzFml1+wnPqGAeiCpibYG6ph3Nd2cUmgrpBgCDabvzEdnpe6BxrZBZ09ZN20ruJvQeM4xBJ
aTEbPnrPL2hLGKmgwj6Y/ahPrOfIiGSmg6BzghRMG85DtAmGApmwaUfxOYPbcuiyztlrdVcf+jJP
kGPGxXjbK43da2f4peE9DsUo4d9nLbKosFx+Ktxej6PVgOTvJE404LeRJ6BNLJYrIZBrk+Dkd2WW
YBmBPsS4krAxbEjsPJv1rAXoS1d88lxlfe4ECufYOpqQQW+aakjsq4HEmxeuCLsDYhSD+n62q/nQ
1majmVdOHbJBT2qxqkwkftWudqso2xijMRCOYCLUYtmdTULoxRbDYN4TWmhGUcvKmawZCEjYMqu+
c65m7Aa4d9aioYsZN0OUsjonvwzlh9EfBDkWXn8FEpLIXlI0BJipNziL41R+Rdrj514a4q5BcXOD
1UUbv3qFUyWvHq6n14k9+0CNWDRWDm0WD9HWbuOFogO/xXmqBoimK5V7/WkIUxoO7HdcqDoNIpQw
XXKI8QHITZ2ltyQH1Rs9xjwbROlw3UzY/5YwNW5LjBD+xGQOJrYQR5f8jk0Y6ry64jjdpWV0LeJq
vGvtzoxx92QGm4g6KugkWqbRbuuYa1NytddG4gZ7HVZju8nkRDjKqNes7efmuTSq7MVoFVo2L21s
9BQKJXLrBi52nTapmVQ1njg2EsucKdkToLdJxN4sui9RYvYtjZ5p3RAfgUOoNKvwC5IJ/SpENrMF
XKCRSoKSz+HbnTNbVjsxi/G2KFux+F7c5NoUgYNk2F2qAkNPrxbPKbJxgyYERlxx6AfdusQEleK4
aTPzBChoPhbBTHuf6IQOddEzPyN+eh0TZZeFFztqyM/tTPvEnBNS95gGX6I68rbQuPsdFgZzk6q0
OHbCqT4BMLqg3LJulzubt12j+44uMckrcZ4TZOBIA9q1Kytr68aVgaVRVvprKQijKK00fAqrmFms
MqEF9ym5pxkC7Sm2w12S9OkOdCQLKrUEDROXu6vs2vsYmprFsNo1Tm7qPMyGfl3Q/KwdzIWndO6t
E1ZWbU9O6vBoqXKIiMIYB6ym0vicWxPWataCZbgaMl3eUW12rF8a+ao5LsrGlquxTWcUf8Qfv4Bn
82A0BOTeat2kvGXKYX6s5DBGuBj78sV0p/AeoxqtLMG31m84r+JdAVqAP6PSDtClgRvLikBEVBBk
jmLKTEfwAGgDkw286hHxY+juR4vR74B+wl11pLRvWysU3OhdG18JL6IbihYVPNfnvhnVLbc1hkVj
OnkDAeNWGngsfxGJrlypnKOLooqm2szQ7ZC7c+Nlbryn/ii+OrHu+ZkO8XtVgX6xN1Np0oLr4hDY
yV2b1y51LlbVlLv7o9AIc18xnjdwucpgPbTo/vWEYIPRggbgOAotKOi+FdI8+aXMQsKyow74xyCo
NWG3Wp+JevRAIVXzXTninDSdenjEAFaQFJyUZyOrUrCCzviijahPekO2ryGmojWKm3lTZlEDyMqQ
Twbm++tZxN51P7rzzVRY5VZk8D8MTCRXhAzrHx0klumaBOxUbUuqVSRgSn8Gb1T7JlqWu8TUiESf
hghcB9SllSna8BVnib4v+sL5LI121vyZW2szc+SsI0pCpKZhNPhFycnvDqy5HLdHYIwCcs0TKbdm
SI4O3Lzqyh2s6Fh6dXWjBAKPFoIkV9aLpm/xVLcfLRzZyZpwlshv9CmD7yTw2gUjuHUheuMwI4Pu
1oCfvuU5jnkxlt5KWkZ5xsKesLRQ9Ql+/HCbOdqmm1LvrHrDildY/aPgIG0tPUfIhH30fMkXFIbG
PaEq1dmpXFAQg2gQaNmRd2d6I5Yrtx0P5RjE5qoMzGHdR7F+XfdV+ph7pXoM3aK+wXoUPFRpwNh7
BGcdDe78SdCwkLVSIqBErbwJJmKVdLsABW7y25brEaVVeyDopcfn73SfUEugvIrNhhod9fDattji
KT3Sb1TjYKlxXKQ9BWs9MrDTYbqykilflI7CIAjAlFzHdngyR8daWT0zeUz9ED/w6c9HEQv7hZmw
rq3LoIhvYMoOODN073GakRTr5syL3i10qGVN2MRbO07tkxNX1T0aMtAcGtRBcmUCNzZ9dxhPnSrr
bVMxgvsv9uh7DuKvimODHv6fiuPLt9/q5yb9eR7w/Yt+VMee9QG7BgNqtOe2TqHLn/fDYyGWwtmi
ZrZd+R1f9IfYRlIcS0O6NgsHEKt/TofR/5NiGKDGu2KYoRy1JuMJ3lrcqea7RUMmO02fgqg/IZck
VPA8p7VhcBdJk5FZcSKpwZyqHBwMRicOQBcLQJwO95Zb24eGtfLHLHcX/Qg//hm9mn1t1I19GuGF
galBlgO8DGEYWuwaqsIcd09mk+dEizgq8Xu0t1uvdeOLARaVk7EOGZP3M7mHkGDXICXkpQ1zaw19
TW313s1v0lQvbtph6O48UupZqgPhewChMxwX4nm3GsFNP+lqIK1DjzQge+gx7jB/5HdM2x5sN50P
DVEhOF6d8MZW1nyni6y+W/D7W5Tw9jWKjXHDzghpZEVVSCRCCnNJjBszMiHHxKnK7juIFM+OkysS
3ssAJM7M4E3xFr+BAxw9krTWoY0ok8qXYW9svcih+rNUdGeNdrLpdZMxiKaTwlaHA2951XyiyQZx
RgEK98KkolyTVj7fFywwcEmMv5FgiTiT/TWHgNbHJxUXZHkVldV8ISWGEkDxGX7K0iS/uEMfITiP
5iNpkBjdImp+P+tdZ6G/YXtHUBHfGF6T7LUsvMZRmWxBSKX+HFn40+A073WyGk9jVHSnQhPExwpU
FauWIIqPnIzdNoVOuG4BeFy7WMH3k6GKs6P04cSBOO0Ri8nnxJTlEbBB+5GU3GzkGNTSTcGGhglD
BF8p50g6Q47T0SY6mg+1vrjVWl1+bCez/Qz1K3udjEa/N/ouXhT0xXXeWNpFxg4gf7194lpV01qN
hceR6+ZPso4ZnbtV4Rec1Rt0piBLdUsD1lSPX9XQNNeiraA3Ml1B7tLHCoXOFIZsXDzvBdBPh4q+
FoBVtFkSQDLijd+YVBe3TJr1dGV7qoWBnc+rXC+xk0LMxQJvPrO2cK/e8O3sQKqLWaPi6AodP6Ex
kz/ShON2FJo3bnqK31M1wxTMwsrd8wrNviUYlW70CqFlnIbzdWolFalmVqAh9ZFuvgpCLB0rNdjA
V9ged1fIYR3Oryg6ksWZrXAoJf4CwHvCiqw/1mMynmxMOJvIbLozujFrBN2o+tt6iQdT2BeslfYW
Gob+894zU+vaJVGMtinc9UvIWLzEjRlL8FhqSTLICDvFMyiWaDILOg1TPEJafPstu4xNADlm8RJp
hsk7OKDHqJHw8nJeQf3BDkAFQJdr10H+wDFSUdcQlFYwDULhkls4johRc6IlUa3rCVej3MIDswSu
5Uv0Wh0RwmYr4tiyt2Q2nm0GVW95bYi1JxLpJKlTBLLGn4ATiT31ZY75qkc4n2tL9luvKavfFhVV
eBJIMETa96Q47OAPjsAstnLsEjOVqVTASRJXsz/n5VdkzKTOdTYBdHJesujit1y6ZImoC/slrS4R
S3JdtoTYybc8O0ihZNuNbzl3jMfGW0aF4rF+y8FDO1QTipd9j8jDQveWmMdCpiOSgsokzL11OExL
uN6oL0l7wffYvdDJme+3EoX6nmEiT/txrgzwX+vWBZ5U+WZvpMPHOhlD98UM6RcR2TqZPlifcpa9
ytm4FWSDrdZ1bfJ1Yswh0h28pbrmxcXk579Dsl/VAQvT95/rgOF/9s95hc2s/vaT8Pb7V/4uvNU/
2EL8S0D7oxBwjA+WRWgB8QkLh/9Nj/s7/pDygemV5TENo4xAYfvHnoAVAjlx/OcwFRc7pi7/k8rg
LyKHxQ7BEI+FOj8FJcnPCzcM1mOIB38mVIQ5kcSLADUtfPjTRfkb/dRftnrLN0EXRqYBv+df2Pht
2WsV1PR536UYEkanmYnX6Z11lZrt5p+/FWXVn4d+5iLVMLkscOp1R7feE/HLnBMpCeWMdzRGC5DF
DBIM7PvI5iCfgOrG8FcDF54tcwWKqfzFt//L5XSRQiNhdliT86G9X7qAunKtwcaVlBTDvZE7j27c
+P/8G/51u8+3sBahHZUcQrt3mqW61qZOD4TaW2K4J07rgaFMue4Y3jJeU9ylf8x8/+aTky73+88X
FBu8AWfThKjNnEBfpqwvz3c4Y5r/87/E/5ahMu2RUcDeHKQ6hmmOyqP0tBz1B4dxBkCOmGwFaDJU
rU5PDDYD/LiHRy5PaxZDVE70eUbISy5KmKlB1vFIait7D6hBlmFn4LxN0LEoQU5PHnmrmqKSLM1c
/mYkw47zuH0tzCXxrm514wFGA+TgyetyH9qVvESqoz3HIux3+jQ+YFKoT8xdBiI/qbJo7pSX39tW
Fj7Gk1MSxlvL2yAsrWurLdI7Gwvhqjeh4hBjFV66vhBEbZMHVbqdAh5vqW3fzfOBF8oZhES/lXn+
ajrZXRmbL8wbb9u6zJk4uvmx0scvYW+i78gTe0OPBosREqifVrPapcpCJlII32qS4RtDKMV+OLqu
JkCjscfQzzTybkNFZl9GmFG4bezgyOLnwdFEcEwi3D90nQu0rAfurHn3IyhpfxJJgkdMhfetDb2x
cykjvR47YLmoXYeg389xFvxf9s5kuW5ky7K/UlZzpKF3YFCDvB0v+0YkJWoCo0QJfecAHA58fS2n
IvIFqVeUpdU0JyGLEIO4F3C4n2aftfcFbkiXFCeZn4HlkOBbch6kdljuqQiMizma0viUIwf0X96K
+L4XKPcy0pOtGwFeZiCngI3aOdQ1Gy1l+OA3wvqclUpeY4zM74kAm9+3TkkBVeJ5TquVCFpKONsM
SmXnzBDJy7ayg73LQNChniGtcdwVN32LDLuYG2evlsk9qLyyH/0WxQP2uhoERO5OT1NuA27c2gta
kFWk90im1n2Tt84mCWt8ofoQ0BnSaAyamJu+YBRN3nYrNYBaDhcJWNGnfo3Gex8q1NFYAV862guP
dcNaAGGQH6ax0SdN7T1lVL6ovueQewo0+UcUX/GtHabFieV18nJNrfZmqpadO0zLZaqJubZxV9kH
yTzhE67MxJl52BHd6yA/kbE/nedGKYqJUniTi+GQJB7zSMkonE3spF+Lqcyg7AWftWKMt05MM3a+
7ZbygZIyeYMqrBMf5NT5OJCm5ZmiyjSl8y3uds6J6+X20cHa4LiA8zkNugH/59Y29Ok0aK/rhXOD
FU0PBje81L71kn55HqzWNhZ5ZHtpYZ2PaeieMP4LDYMhY8QyNSzoMunFrrd7roZJM3SK2LK8bevi
4ZF02XKmrSh5ihBXIOxN45M0SeZzTRVwK9qJGkZsZSeE0gnvfm1tXB/Laz+ZyAyCknpQWM1nq5s5
Fzr2okNShPFjCxOLvCFvdqHInr3E+xw7K5L9cbTvcoaNjy6j0FBZL6yoSj+Vre1vyOh4t/P1jPnD
aauSUm5WH4RiMqsSnAwGdOFaXFpDDyWoT6odsPMXPOFAmGKFtGyiJFWniZVSL7XsW6BKBwRl6bGw
JkzdkGydrCW/Nk3C/kE6lqjZnmZr1yF8QTTZes+DYtysZcZ5P+hD36XefRB0sZHjyua0EWq4mazO
e2bfjk7zevaAcGWkGq9Gvxk0FZAk3XqVVOUI6jvplofWiaoLNqT11MERcEP8/iTbGXgpOsrNTJFp
i/EXfBU7u6C2dZJxAABMpX6/SVPoBVXtNFdDHZ1Wyn0o6wxkVuKAzYkkbt8RBUEaMLuktKLLNCl/
JDouEC8NezG5/vNk+x1Nc09dd6Tr8SaoePfYEsLrfCHNwFimOg1rVx69CNvmdl7nL0yzeNTCJVe2
42JBMxjyAgFm0qYZYlWfnbm3qVOt/i10/XCHuZ6DUXQNS6ENKu9EMIC2D8G6856E+oWuOip+9Dfc
5mZbSlE8BlmA6DnOAXf1sjIwZu3TNmf3qCJsUqZV+BeVh404+tNVkTJG1hH+FdM4vfguHI/agop5
7n0SFFBlInFfDdo5gcVe76XrI0tVC+YHpQ+DJ4yz45S37XmrJ1AIYxBch7lTHjMrTb9Gxvw5Z6p5
ybj9KtMPDjvXzvXjiMx7qe49XBK3DEh1GGyMpfvJ78N9ONf155FR6a9ahdlVKMP189B4OyxWIQYX
nZRXk9ONwOUKVh7EY5zkoQUBa7aYqmt/NuXg0imQ5SFMk+GU83E+VQVjnXGvmfA5hzhDl3DnVsP0
K674nyD/j0E+4u9/REWG2/IXj8WAYf7P/776Mf+vp1aWb+P71//p7/ie6Tm8TaAY+P81P/d3jB//
hwht10eB86vhTcD6rxgfsogxUsJZzNT8qNn93Qq3/38Q57+F30ZLJyAZE68Qhb+PGB0V9sq20/ZU
QednHL5Jg2uPUeKrtULP+I9b828Cxt+iU65Fiok6m8oIOc+7fEIhB8HrymlOhYd36KoWvIYmL35c
uAMXfb/+ye3F/L43AuqAqUQEBsLIDDg23kfDhtPdRTbXq40V7mx37Eyw0vEx07hhIZbEtsKDm3AP
htC9//jL/hYbG1QOGCTcgEJBnPzuy/aWPegWQ3jaH6A066rGH6JyVHSxOCss22SNHxPX/tNX/je3
OOBuId9E2EW+807eOw70YudI1KfQYiHLsKG+IPHErSU2/hb/fUcdZj8dFimXo4pN7PY+qSlsC/rY
IGO2xaQ9F4iDkI+NaCAiDy9mVK1PH9/W997lJHHBa25D+svN/U0VvwwOSrREq+PUIoClUJPgJbKu
9KRAp/iYRy1T7lxFFZ7lYimdu14FzWPTdWJmCLlcG/o3g7iD8c5slVTBBIu5y4YLzlf9ZXGjP6yC
QPy2DoSRPvPukykhuH5fXG/qOEqLepyOgUB5cW/VIL3Ph7Simp22OL/B0XPmMwfD9QoD7TFw7nkH
lztjzHtkcC4Mz/IBxk+9YLyeegNzkFkIEGAzJC4+SWvkXMHbqbMzZbu4DUPScq5qCKw1xFxjIoZY
D220JXNwYIuLhyk1QefKkgIfsklgZtxZi75zRqrXSc7RuFmlaoNvkfJAi4dy1WrPiLtbnEvPsIDY
JcJdHoHIO+ILY30G9B0nd710JUsuKXqv2eBpZJG54ZHsOD9YpRp2IGOAhb4c/Vj5t4y2zRcN43g5
bbOCWUjmfhn7NxuBpEuWbrTCFMiaR30Tl72M8Azuu6epcPGnkrZ3GmIFQnqoVPcUYQB8Yw8DaVbc
Q63darsw9TkZPEfS1ne/TGBqlXRPHpXLO6u3nPtgZJI1X3PMbhjsIC5bYv3EECPcNWRHCDNerZ8n
X/JNKUKQd6I5J55v8uQRNCZmRBMN0edq4j6+OsAk0nfuJ2x379aojx/nHjP2kNrJXZ5SLey9Geuc
BY5fhAbbwvhtUIm++7VWM8oRVImJWCjXlnp4qYqWZJbRBhiRi+qGk2HGnHeLV1qZMaCZ5PVpid98
PW5CYsBpP/pu9jljQPQx6thPdzT38WqsF591oprQf26HCIehtOPlR2VyES8yfuwIuQi+m9yo5ksk
5T4py7mkf0BJuWv1zYSmaN6p0OWW8nZ3T1ob4+q0xauQnPfV/RyU9ynMBXBWMwDguxxGNoXfFAep
1/vv6zFAExT5+6wUYke8Sjenb2L76vVnxiQBN4hVE/vGmh0tvuttJka1m9M4Pkz9wAJGoRPtQpx1
u+MwFEly7pA+dFs1zBNIRB3Fd7iJOUhPRsbHJzpNNO+vRnK+LthEdenqT6inbHqiCR1hdahQghiS
tdGqABy2T2dnFEqT0ltY/AwD1P2TxWZGcdenWM/cdV0TwEdoCeE3TTaNyYW7xssTFaz5RS1Wr7Yz
wpD8Zl4sd/48cPvJbzAlOhncrJk3qw2d1IpwLmpxWaUvC6PCT4f7zksyM3UFB6uJl0PsEcpmiMio
oMD7jArvKohM7qLmIxmqJhVr9X1Yw3kwLoE8dmu58oMyxOEqc74MUDx2JF/hBoizAxo3G+/mrCdJ
HBMVfB39Eq1Y5g2zB9g81+dKWOroR21KUcNGhLWx2/UqklP60g9sm2Gdi7Mmz8Krzm6AOU2rv1xQ
oa/pk2hraJHTpKg/unV8iUm2sY21pjTfsbjjM5+uGTQuXw0I3IRIHr1mGJudY/kP0B4tut/9c+MI
sPdk+/6xnz22bEcYu3H5akm5lJCwMod/2bAv6zuOOdayi3F5fgythFPajBksw4j5rzPGjwYHXiDE
M8Y+gVL67tXaFiKtc9X5Tve0gBCsoOjMz7ql5l9A/zhnoq+8Lyy7+FzIlRfrlYOW2OB3coGfetTF
AMriOGl2HKMttSFs4nPQogNfIz1gUR0FZ0G10o5fh875WkvLWk/XzJ+iU6+GgoWVeEfu54FIQcwF
Lu8bPMog3MuGicy4Sy5mq0tvJFwp3L3ie5Fl/WM1yuel1mb3z51Hcq1pV0zcJ9Ix9vmgc/KzuO3c
r5OVkEdX2WxfdvEsPpHBl2KXq/k0oIPLOMbc47WQOQINciujQ9y4zbWeXM2Qnu8+1lnU7Vo90JlR
jBTsfNp2gnaQHyiKUUlzReHG/1Y5Hj/fcWLJh4Ahp+RbHM05roF9l7SHFQ+NCuIMjDNwY6V1QdNy
4tbVIKNWJD1fFhG1x9xvomtm9m38U+DBCAem+XZxk+GJMVVikW4MogtvhpdfOorH2sNI2jPZ47NZ
+FUqaQ0PC0KdIrqy9MKxUFM43FlVOLzg/RGjPUfksCnDlcOin1gpQ2pHhkprltKUNkiOsxZqihuz
l/ahy55exPweBTTiJByZ3RhmHg1g2Jh9sMZ3E8imcezNO7Tam6w0bsXaS2PQ1cxN7lK3ZL+XCp5Z
ZnhxCttxoO7o9S+o8jC/GrVcueAwqbfUuMEIelw+DEBknYiFcxwqVX7iJav/vC4FG/7rFijI+OVe
4JSXQn22sTsd5yaCGdHN/sU8TTb5cADBUI7W8NJ4TKZjkU5jnZO1D55RkeubIQ/Yp+tXJ7GlR1Bk
wK+CiAExPwPrrx/LebU6A0ZDJJFYxktPSHb7vsLqkcqavhkVsW+NkAnGX9UsZ+7sonxBQVb7+tLB
BsLb2jJun2a377JrNzCmknnd8V1ntXLJhlEfcef3XTVwWoRUXiimZ2lfQgCLbCXENtU+FszlgIIt
74PlE/aUwVOYOWysi7SKi7mTOt/AHS2wfpic9H4WK8U/IL7hhb960cC+KJxPVWvZZ92UWT9H2cN7
nOZYb/jMRDm5JeJHV88si6iSnOR9PDr3ngTAtUmlpnglhY/7Wapzc0eh2ICjD+hlb6cuwg6IeuDY
fErMEy3Q/j2vr56H1cBjtBxoipvRXW1pU6Ht4IBXEdMPjxB9UHhwnwgtP4Vebk2fVKjR9m3zOUuz
6I6CSQwowGgIPBT1KTi7w1KCgnYeiohoOT3R8xhsaOTou8pu6YjaPsR+vJTy3TiD1p3DxT2pLYbZ
KZLjrVv6Mrvy6hGwkZWBpqBXutOIps+qYu0oomb9XRuxs5Qqs75oK87PrJFirxoyjp4lqo8U/aDD
aSDi1TS/1kzCXWND7rFFfO4vQ7LtmVpII7Z0XCCng2OnkAuYkNxIupunrUKgkI6Vc9f4bDHUafFh
KsCe4PRIRDKGdfkT2z5UkKpNjvHa1vlmBP634w2cwcQ3PxvZ/8SC5zrW/nzKuiYwmHr7Ogb+dR3U
i9opOufhsNRHai79ntg4+aTDaTkUHKK7os+wJ/J94AWjf6mhZN3ytDmXG12dcfLVFEVLdGxg+bdR
He6Zp74EuYZqglt1bS9d+oDp3EQJzfWuWlUX7dZLmetGcXhSMYGxC9WNVzt3RH7N3kV295OmcnDm
McmSG9RDjLHkphH4a0VHq1h/IBXngfgTr/CB7tac7erJrloCbUvRh+AEHjYLYHR2kMzUXzmv2A1H
hkRASFmnobf03eVQVizSOmO3yUPJilyVwSonCBCGm6WcC2ZmCbv/kIr771Nj5pZJOPAtB/mD3v5d
arwqt4g58bpjRy+boB+VuIvPACvx43Ttt+wHdg9DwdQySPt9Ere3HSJcMMepaMfuWDUhm/EkhHPf
DxI6oK9xwQ5Br2Rnr9vhx9f9LfXnuqiomBQgM/XJFN9el5S8QoGpu6MuqvB5tLDaqgdd6cMsMvav
tm6WuxA+HDsFffQ/mQD/1mjk6lBNfOYfQj7Ee9bFwsRkNTthe8RzBP3NGkn3HqUMXgxiYLdHusI/
7U6SlpjIGx4Hm/vrDfifit0fKnYI6FjL/9XG/K1g95/Ve23er//j78EVN/6PWBi1Hmx58wBZWL+q
dQ4deWSXjh27AdP4sRHt/VWsA5DlYWNo+9AwAiadTRHkr2JdwF8FNiPpHh157MM9/7/TkH83tmI+
juM64JlDita+Hb1/nSLK0zV7jP8jw0+++FlBWiDKmmcXW6LdOBbu8liYRvZhWLyq3jKSEATfMTXu
mgunRcEDmNyin7QxRHm4kYT4ZvePKlCED9JmBmbZSr8L13ADejcld1Ge6n0ohhWCcuaii4liC8G9
8WZK7c6aH3i/eZ+qghZpREgZ5zTx18kOohNvSDntNzovglhuq9m0hw4Nrlxdvl2GLGGC+h8P8t+U
Fx2zaf2r3mcKUDGDFvS9HVSMSCXfbTbtwMz+OKzBj46smWy0BktFQ0b6nldexmkQc0nt5E39k407
X+59TB/5aOCnJN+nceZUP3z8kdzfPhKSA8cYVUa/ap/vPhKsWF1TBUxfHJIeRnf8PH3FVJFtMUcT
5jQBa5GDgTZQRLSLZaG7EgCf3bUldLBhgbcsJhrRZ5VN/RQHmyRlonGtNI9iPzKIvD5mMkwsvScc
7sOrdS0dfqyO/SHo6fgNk4h/bS3/T7bO27PDRyRq1iCaDHY2pkdfEd3/6PozfaJzq6yaH/ZsLeGn
ACOK9q6uAILcfHz33m6j5kKUpc3uHTgRheP39dulqvsYWWXywrAhLFFjLVki53dt1LfaE4V/PQ9t
ANZnoYdvjdsOEz91VyLILn5+/EneVslfPwldUXOMkXMCyHt3nNA4WsDaFOGLGiIZXgXYJ4DJkrXl
Ce8sBYgIHuXjK/52kwMEHGwl6HiYCUaw8vYAAwZlibYS2N5MtBcXpro6i4l2Fa0JicrH1zKL8B/v
DfeZjct3YhoB8EXZ/t5ey82bquzywH3RDpJy/4cLgzfLTqERsO4oUppbXC0hLlL7jy/8+5dkDaGA
JgKJAjbddzVyT1ZUjoty+K7xuIIBwWxsBN/OtXLu7seXcn5/hBAvEKuEAU04top3NxSDHwcgkVu/
DGS8tThS7GweKjLCPtiOIk3S7lrHa2LXF20um9Deo8wv18diQDrnUQNkQ6StyRw+fhEFftCUVVTj
VhelSmW0HKfZ9wkyPv7Qvz2YIELmhbaGp2Ojmn23ezhxGTHMZjffG0zT+RTwv8vip2LcNvjStnUI
8CKpVQse4uPrOr8/GANZoIBgU7p2Gdl8uyISy7F1JwPr2xpYjkuZRDBuPGwp72cSMrCH73N15DUp
xfOSVcQwu15KifimtrSr7vN6naFHZBE0uW9p4xQxQ0ChyxwElUkmjT7+tO+fLBI1A6e0Ga3nH4je
3n7YJuybOXfH7KlsXbRHTMiN9QPiSFdeuMN49fHF3t8Z8PnEzThq08ripXnPmAlJiXLcKYevqu/g
YgSFkGbhFt3CF/74Uu7b4Nn89ogGEu1pweP3foEx/7HRprO2q6qhdU8hjQJHMjnhiCtqAVMYU4Ji
nlgS7Lo1fwhrGQ1XOqCKXhRjIPGpAQk2U/FySTP6TTd7FY/JQYCs7u0c7uGXTGQpSK62yNg7fW2x
IjZAf9ocw4EoxKZxW9YJP60gwPPlrJKZXTCODOwAMFEwssdNZCZZ+1NsW/OlwjHRTv0/8Gre3W/u
QeyGnu26vAbe769tEKRjXIeTfiAjZxaQ7wvRrYTo1Fbr48f323ubNHC/Q84bQUpE68zMX7xb9XOL
VKZz/OQ+8tvXa01BF16VeEnyVSeKzbxvvw4A/Jtt7kKjGw0L6a9/kwrzFIO2tLm50A2RlWCcUnXs
3m49JNV8apXFZK0XA3IZiGl5x2zQyeJNA2cbYMEEGTd2DqM65AnFihmI5ZLxh1UVbohXTGSv/B2j
ueaBr0HBVazXLVr0s7mwwkWdMNAKMvMkqcKn/M9C9ea5jzSACAuGGSB9v5le1y6FjpCdPUnGnl+4
OMj729OPb2n09vEBmcCwwwUzZBt5p02n8O272fMNVGR3yfdKeeJLIZvAPbi5GxzDMup8RH7AWVJf
x+dLhBpt1/lA7Wq3rB5VmlOEa/A1xvcvhZZqLZhGkOT3D4mnveGm0sgusOZTLlt5cYtoy/6ukKrg
sCtJ97dCpOG1CmhKZnY+XNpLimK/x0yq3OEN5n1e2czUGXCJIoAEG9v+LvGC8tFaLWa/xooy8hbj
mRsfCUt5ADUKK4PZsN3YLf2ejbl6BGXvQ9lzsdQoTEUTGcdcF9vRqb5ydAfni05Nxktn0tkhEhP3
bhvNzx2VyWCTyDA79TltMWgumoaClzc95p4H3D+yMaGAZBF0T+UU0xGyOvkJHOnwo3KT6VjoqcDn
yV8M7GfA+UfPcW5tJmNlWOGsN84Y6G6irCg+T7T7qTslDLqOs2zv12KC1+o7VgZU0vIhd9q3/rjY
39xlHL46yHIesimgHaXDGnbbkO8BoOZ/QEK93axZEMQ0bGYIDjhYhHgf07VOWoo+SJsXnhcNPqr7
5T6sXomY0g4f/rD8WF3/Cmx+XUyQrXlsH0bK/C6woeDaiFjGzUtoi5pAVdv3TkNDa1PXUMp8b8qA
9LT17VR4ovxDNvLbyn/9mgSMSGTZxN+f3VMwxHiGyPoFlD8FHo9ZUH2oPYfs6+Mv+fqb3n1LI3Jg
Xgy2DJTkd++Ydul1KQK2F2dueWewYYeR1SIAyHc6q8Rd49bJHUPG+Nrifx4zkYQTbnWiYPrtdDWS
e5AxhteS6dCzxurFA+cttnkKP6PHuobu544NTFF3dPxb27jY1BN6jabDwkC5i/s5NlYJiKjRHG4p
Zl97tTHYRB4X3oRzOVd7pFHBkRry8lK06cic4yQPDlM8z7Yeve3K8/sDa/RdJsiDN2GAizoe/TZn
9PuQAG3eoBlcXl+Ye+TmZ7mX4WtXVEe9appQcfXkMZNDczxdqk1PvY9J9QWd48dPJjB3/s2TEaZi
gATEBdPJMf7uQHHKhOH2NBMv6QSIfls1GDPqKMChZ8hhie2UX+ujqEfGZJiGqe9qgjoQ+5g/qy5E
xFeJ1LpendQ/euvCULFM4q91PjbBVpbWZb404mIBBNh4tXfvrF113Vo8tE2Y9Bo01ajLy7kA7bwV
XSzuYtdTuKADT17CIocN0+UnpS1BBKdtd10HI1yaNhmmbwvm3Q8QMctbq8FRexNqx7ipjfO0YcqK
6nwVZ8U2622+QKbRblMWTit8UXoMzwVn4id8EqIL3D98o/hrQH6WJZNIH99cc+/e31tYsq7gkKJY
857AiMw95rmL5KWn4nyFo23x2OXewrB/38COmeli/uGK72B2rCphKgIuOnfGME3O9PYwgxVaSQxC
ix/MLftnq+UB+kkwPzyPu7U40MLBCc8LUvnSYSXzmKd6vMjz2L61VOwd/vDtf19ahJpsn0xzCspB
7zNSCXUcNGPT/KC5Arc8TNrkaytXxrN7FL4MA7ol53xtGlNoSoCjYqYOn5OazG6AZBFvw9aqs51s
QyjSY6WqLe5Get9YQ3ZZhvlw7PErvgqnLD1NA5EyTy1ofG+GxYFalnY2ViXSiVrq7GvQnVjclkNR
jtYlulDFD8zCugiNwRYodY6zIsAJBWdCytutk5cX+JSiFLE8XHSxnK2M2cmMt4ryi+qRcfJlTywy
fBpd3ZxmdWUYQKIWuCvqwlm3IVNqN16cN5T6SesYcdNjcgCwXQFQbkV3OXfMJGzaHJQCKnW3dU4Z
bZjlCYJt9zOi/PzL1MzjTx/YSIkao0j+xAQmU3+zOn1GPEJ0SiZx5+WPGBl7u1QCbJRkPcn2WxYR
7RCNRcu43nBem2xhxZ1pUcQ13RBeWV6SEyEOtFQoTwEtXojT4tInNCclrouf4WDq3BTkXmNC5fht
8fNXSchPOuodgZ7S8MuAbiIZMfjGNA+RK17LxHSNHEMiwsZzMEHZZEwLUjTiCWcmJF10Fd3Coxz1
07pwaoebXq8JMatLC4wg0V7zEEC+69OyA56XzTmNTUgt9Y9wnhhT33hjMqw3FCTi4EsDzXB9lGtb
EHM6XRE32MU2k/OlHNquaPYwH4jX19ET5BOyD9XdUPBf5k3WFNQ0NlkWtoSpboavEJ7JXpbDiC3A
SpgANeJ3eJuWUYMsPSxZgyPZ5q9INnTyhB9hLBLw90mgdDbejrMwfjpLrwsSm0HS0132RRpzaSuf
Y36cPr25mpUuxPdeXOb9E0bcgTqS7vT5ZUX/ejkxaIHmHFPGZTqb9KTJh7D9NbWYXOXOch7RVyMh
sZPRVPH6KHHJ/7uoHzkxW4yay/L41xcIsC7hqxLxxMTxtp1Y3NDAJrw/H3RqyioVq9uq9/2QhPzB
4CboK1wgywI1za+b0Hc9ii0c0YI8g64ftZA7vWwNTDRPPsildZdRrlm8lu+U/rqrfol4xsOXo8MP
5zjj7FmeNZWcyBSdLDZX9CxDqlk6lJAgnBfR8/UoPZnl0sZgEn96ZduwaAr4GfVdMwYwuw6FZ6ab
Nl1Q4OOBzCiOWTWpC6QG5rXGkPgn7xvElsMIATHCMs1H7/K9r7XiHuJzhxR8G1CqcZJPUWXDRd+t
Aqgz9HHE3yQy6YrHjcmdmMYodktI/ZovUcTojHBoxUM03bfMc/CJhauoS+wRXii+TAvSiU8iUdLw
bymsEE+dxYPy+S0tJBBeBSI9oLQ8eaQ/VIZdWJHdFn61udA80SMvdn6ckRhtQxKI5fsS9SUrhdm3
0D8qkkY+HmibyFSSE+aC86uBiS8Stwm7WFD33iL4WJjOmXvc4zdR/Jz0jHiIJpAwa66iKO0fCwSo
3B8GbcwSNcV+dd9FDf/sUfzzAouC4P6KYvZKbujPOe/5IhfjBoqbBaXhovekeaX92PxSafsOTwLH
u4k/xs7x1L3IS6oh+4wNcViO9PeGor5UFbpcb99L04LbQvQzWT6oqRyrga6MVyc4UjUItNwV9n2c
BXmsdtRCwExiR1DhsHMIbevAwEbaeYexXFLf3rG2UQGkSLPWm2BZNMufzJeYeB/XM4w2SpdzGyKH
CBTjGJk9Vj1w+oQqxnWLA1eCFSBsPrNb5WqxnYPLuwyvLh9sjBUY5u9HnMJ0NQzWfF6CK+QzJtbA
s+n9KG+D52ZwGr5MkxRLijNI3Sd+c4UFTKwxI7ZznwCUjZjtZj96Kd5P27Sb2jjeUE3BI2iTuChC
jgkD4GZKJyrZZsF4zYHlY2lBnsV3jhmOXwknZKazLL0AqAQWCA0x7kksnrwwW4oYZ7q5h3JhlId+
+qQH1lDi5X2Znrdru/J3vasmie458Ngqcfgy9QHQUg4nobYtZ8JB1owHFgfGiSeeElmeydkhGs/8
rhgOCTdp4uazcu28SygG2GM385M0VUwKDxDa7EulrWp9G4/UgWA+4zbO9tT5OuT+YRbI7qC4i7wL
jjsOLCjVY1zQnvL0e8pK0H5Y6VE1IK45z7Q1cWnfwd29O7Bdchwp9A7UQeok6HjzIr8yZT+IfT3L
UeOqBfdYRHJhf1iizPKvwY9h8gWkoaZ61PUjys991MqWyZzaNUVf25rL5Xsd9fRHMPAwnRF2fXNz
ZqIEKO8lcLM+3oNimz3rdCrWVZLWRjANeghmyR52cdJ/Iubly+ct5UgCiYVSSAfVYLa4S22dCV7s
Ylop8B+jfHplw/5a1nU+m79b/NZj4a45w584jbSW2e4HBotWo/OwuceekLGcN9TGU5v300pzUzWL
EqwOAMeBibpyc7bd3RCXKHYw7XWW8Cscy0p+smtd3ROtxgVrCE1KD+YLM95D2Kqp+95hSmGdS2SI
/mXCJ2WkqgHv9DVnz10PpYAz+0JctErSg7CWz/PqVPP1GluVvZlBsSHh9QLISrgxNjEM4N73/AGK
9RxE6kr2WaLbTVgDvrrwKo7VfRKNytn2PCNcIRBk9WvBKawk5uCpLpVpMqxyJi/y0S65YB8ZKh2f
YteZ/E9hBZ4hJYPzS21t4spdkIEgRsuchHWapOPpmHGSVVtBA3xddzFpDgixxF2pRGpeDngAI1mJ
zWDMQcUi9XYBJeP1Pi3cDEd1EY7ibAAXFG08f3TxuSe7ahdstcch3lmtK4otwC5XblOmNo8CotIO
A1EguUnc2PaJMzuZyzSadhr0KKJa821GWce66cq29h+moQfReWJ3YsEFOW5tre/1qL2RkbCxse58
yx/Wx7FhVZNshaF8WIVKG+MNGArZ4U4dpKveIGrqwl2syemgd40grqCbRTUDcWXrueRAch366JtT
F1HzkmG3ZYhT4bj0P2Iw69O0nUTXCngoQzDaJ2PS9FSPptIOcBlJaqsMr7BissryRIUUKyqgK1Hj
ATXetlHJnNnOCcZlZZzIGz0rxZ2PL1Pc/NUPAMCUhM7dnJJLDpu5zc2B2mHy1wUPM0Wlzt91ySwT
RTxlk5cdFyUwWBgSe+aFkYzVsf4bSxa8htLTxl4gwB3UvNw9U6CctRzgvA6ZH5odrg5sE2HmCGad
BOOkaiYT5It1c3S+oqMlJA2yXnH04N5QcMqQvKbuerIIwe88TEFroj/GNE0vAxNVI+JefFUDQJ/6
Og+/BDgC8lEcqg0lM4XWSPezm/qAbTIYBnoNUWlxl058NyAKJgczUXS8zB17WcGANZseAK0ERLsH
QAT0BEY0qwcYFrW8PDYudXfrtJ5qmy9KXBLRAQ+CWpoNsabgJg4zwxaEJjM+M9ygrhHm5Ix+VVwl
uT3XnsQq2vWT8gM40WCbMGptaBW1Ce/SELSSz88Ys9knS3I1fsQtnJhP1CQdttnPVKhMvBonKL0f
3XGS4beZtLk9ALcRDeN/heJYBABrYqmmEyZkyeLR3KOxbcLR+TlZA9ys3cx8ieFCOQ2dTBi5CTQx
HIxh3teX7OGLCZFeG9DhUJtT6q8TDNE795H5SdNDDePZfHrHSyxuZJf6RdziKooC82c1WdxYY/pq
PsE0WBnL5+87sfa8QmgXvZWIVDQZv7GtUYT5u9KB115tCIjMUszBe5Kz1JpqdwUspTz79Rg5MB0H
OI89jfdRn2i+sVc0Ds9oGhQqb2wPSzVnN+tckPk/qVIEeI0wapnWM5XUIMTuSNBJyFAEdqYdLiXK
q+wUHbMJKmyc8AjBZ3wbOBSjsGex0BkJHY1az5YCn14M1wmcXezh2QHbTlIZsbt0UNEN1He3zS/C
RNh8nmX1zXvgedK0AFRJkMkUoW9eEQaXTQu+ocI1wL5jXPmZBgB1+rx3zALzkinHMaF3RUWcjWDV
nK6ZUimH5tTOBKpbUHpEgaEnTbw5wjFcEAQWuHtsbe4AthurgBsPXW8xP01UItebuYoEx6UD+Y0z
LMuECQ3LcEpNMI93IB/m1+tRjgHPBe1fy0OVAxtffUExXaVfFbRkqJ2BI0oMDuqetWAqAsQExcGX
vlm7VePGzWU9O6kad2kFQmk64xfUHkHt3CJsNLZaNddqVslXsDuVm/apY0LrWLWkfKlgCulZySn3
GJ0tp25kcwE+7V34aPHLBo67yzqrIWZyZ4suIGMDfWQeyOBTY6GcOPGcxyVYl3NvdsmfQlyutTrR
rteXzypzUJpuk1+RD6Jg9X/ZO5PluJGsS7/Kb71HGmYHzLp7AQRi4kxRpKgNjBKVcMzz+PT9OaXs
KjGrJKt9bTJLWSIDATjc7z33DGrkUXuwVw+AajmFwY+O2NsqYqP2Cy6ZdF940qipS0LPQhKbpmnL
V2saCf7SCfrSQ0s2knZkkl3Sa0c8+K3xwd2Ua1aozfjy3WpEiKqa3fVUFdYthmryAZ5VIZ80Nesj
7uOEp4aDkpqVLp62+fDhUSZRo/gOSSrcdbXjYohEu3dqRVPNyCWmkuXkOnw8ZAPSRPm1DXuye2yE
Q8xZVImFpY/CFYDn65p71FHfX71qKlRpha2tT5S4ogb37W6YsEtgYVSzmmhrMf45LEmhe3N1o9vL
UrXcEFAtghx9beBGzoZQrzjdctJcuW5uU7yuc5YcMJtZxjt3EVt/8tDBFEevN+kpONg0m/rAWoaJ
rdMt8ppf49sDSXCHrK1UJWpi/8o+M3/vGpc8yXlLW7KO2aQo+EeEDePM7hz5yaS6wO+NRRFv6qLr
bcGQADWvS5wGuo+NjteevIyFTpOks/pnWVU80tQY1aW7bKEWALRkzx8iXBjtHONAwBH+4rayonCK
VBvWwGMkrmzJe2JfA5iK/QZXSVpV/mIh/+UXrt93Dn/pVaGLnlCtyl9jev8CM/J0y/exh8GSHZv4
nzEjD5UCMS7F/GWJB9VnwuItpLPT7BXPjKAHZOeR/vojfx5SvMFUMBUdso5sJVF9z/xYm6ry9MEd
vjjurPhk35dG4WlqxvqffpQwgGuRYUJhgyz3Djw10SCh+LTqL6kdq/2pdm3w6IuFzZq969ef9cZP
+Ac4rL6XD3HGckCHsZn+2/Cl1w1AziK3vixWiYnzxShLZLihM9iS11AyG+Es3FzcmV/GynaIkMC8
tCVCqxlM+m5QCMW18ml51d7zfWf+wcaqGKuqEoksU84E4bYzf/r15f/tqTCpUmMD5mS04/BIf14I
C45ZAwiq84IeZOE6OKBUW8jhSgv164/625qzoKr4kNPQ5UIzfc/AoYxKzYoC6sWXnkX4Rbx62fxo
bEK9IqSbY475my/3ntRl8GAE0QNIReH8YHD085fr2h5pPIyil8aWao8aFl622zFlZ79PTF+dWbFP
vU8xsfJnpp5C725UqKPzm+H0+9sMj9NhSKd4nrxu8JN/vpK5GhaEc4n1GUyC1nGVkBi+ekwM2QH/
s7tsMvvm28IQ4NMAx97NgXIKQ88iyPczeaAivxqaQrXmaUandsT8QVWNv/7Ad8wRYToQ85g8QmLw
gTHeryASbTY2E4zAO7SkrKAO8QnbHJviynONOzgBBlOxZJUkK+YOPJDo1xfwJmv95zeQUgt9DYNe
Zry4VVrmzzeXLlEWRiOqz61k9F5FsOu2PAL1kH52+F62TJ1UpbFr22r//gGKa86gIK+SsTvnAo7s
6uaUhNDzL8hIK29xbfsW3cJWeBVHQp/PtdfvPGvQPBQ8Rj6wW4vZUYcl+pYa+YGM0QuQVsXuRC0y
iBHwyJi7BdOFKQeiw6Mmh0B0SiG7ehtzfE3VVv3Uq7JL60xBF9OnrTrO3SalthG9pY74BgY3lyW+
A/Q9pT27Zp6jzwHD8Ya3is9EqUawT1aqfAO9T2buP4LgDmTSnJZJgSxVDiz769v//rVm38NAxVVO
YExB/7a0RzoLgp239bmWLbq0Y9IQgl7v/A2BuLL5eYOsf/2R6m356YGz1fpvrDEk4YgL3q1xqHvI
aXpvfvYT/M6saEx9N7+C4WTm2rXe61xBYBfIPRoMEWNVFGpo4vmPv76Mv49+GdJ9DwEz8FX42ylq
meAOmGHn39AA6IIkPD/7Aqa60qMzLeMbiNetH+OTW2lfVpzy8LB3J/y/fnMZyvrqH7fjbVboKQoy
rANldvB+Vshcoi/7TRTf4tJdRywTmYW52yiLyxRXlL2+Tf5D25E2trqStHZST56lhx8gI7rNePjN
xfyLWalnq0qOqS1cy/eM3a0c56kmBeVbInT3Q+sa/T1xBtpOUEZdQEkYr0e84M8N8vlTsVjG1VAJ
urk3jVkqpAchuZqnSyRO1p8w51v0tQRUffjNVf68gtQtc+G74omCfZmhbCJ+3jKmMl5Lv7XHb9SY
bfKR19XpQ85tbCh7fbo2EX7TwfWbS85W59R/yk0XhIfFJsY85Jz2j45fJPi5z/lHs7NH+hEG8Psu
6wpud5KJ0G4BV74/6P/qLH6js1C98a+dURA1yv8JX7q6SN9FhXz/0b/8UZw/bFYl03S2K9N01cbx
wx/FI/QDLj9e2gYOc6xgVsQPyYXl/oFVJk4XDiUzVYTLT/2QXFjWH/xVQ+18/vcE8v9EcoEv4E9v
MgNcYHZiktjR1CAXQvfPy1JAcCwhKmfHZVAyHbhfUuy2PkH9bE4dzq7D1Og1vC0h3VNsMhM5Ibz1
GT6wz1ShObvKA39byjxCgpG0mO7WnD6YHFelHuiIs1/L1MEXJJb2qakH4xozJPs02CPSodXM2uei
ca0TM0dm+XNGY45UknCvcvPRn8qY5CSl8W/0je6VSQCNEa5p3iVIqP3y3Q+CkNUKVDlxXUL1TK85
mBC8uwgBr/oRK0bTmuOGe2u2yKpHDhTMIhod9hoDguU+WRzE1pSi911mWqc4L+EwWc0iupvErIi/
q52u9s6uL/rXHkbxQ1EpGwdDAiAZlUoqbWyiMVZ2ljGE08bXaHxlUGCaSXcEWzcemF8haTWJPq2h
sBytSVoftxklbWXV3bG3dLBMt+wN8BnqAaIzkvgxY+Cf0gqmDTkCSKWJTiCp4jXrUu5AZdfmQ4pP
/DP2ZpCiFqvjr71pzkoU/S9roqShY8IFOMbM1YKhLLe6leAuH0v8JEbLlQCT/sK3tnM+08ut5hkP
Ab67/6bLHWfdunbttLyoYNJeWzlKVm+KjaBjUn6Vxel0YnqRnyolj2ZgoO4nYgalOF5KvCVY1/yX
7w+0AIrtdkkao2Id1ROmcmHaThxn/8lda1JV5ibG3mHJ8T7c6X2Rp3c4ifAV6jXjtzT0iik5sIT+
hk4xcl/mTEPpygBH6UhX4iQIjxBo90lLYs7dKDOwpw4I19ojItJq+BfbnxKqILo0BrqPALn3w9Y7
+7WSrh0WMeYXm9lnd4JAKDtgHgQ4aJTmQ4UQ9PlNc187JQs9X8hg3yO15DexNfNPBHdcm1SLaNDJ
55LYWeH6OEysBkADnqxvDcKK3qT49KmjfVWADreAjz2LTzOZLsZk5eHXOzfDK4zTOYkYfBnXEpho
3gl/4QHXGP2YODIjxkBE06BjrjIG+2HuF9iiYGnCejN4LS/rxgdaE1gCn7SMSAZCEyyuO91GNMFl
jjWHpSdwljA9YMXExti/LqhVE2AtjWc3qXWCYwiOJOoRUXbizeKMeJEYPb9saHWQXCiJkcBf47BO
kx81yoyga7L48W0Jv2mV17zHWEy97CrM4Dl2sS+YrZFbMsNJu10SXoVyw+HFlnh2MxO1/cfvevaB
KaAVNoWnjEiUgct3ZeXbK8EYlXo6VbrmN61pq7NxpAb0hk0g924dZk07d3SNB3uu40ctw8IlaDAj
qANO3DIsOsHLSSw8MRHYOx6AH+YJA8WSr8MklZkseM2b0Tjvg04NA4WHl7wHmU2iNxuUN4n9qm/s
IAwvrZOQtX8JV9u/3FqXRzikK7+hboxMoVMe7i6j6KV1m7VTInZaR4ZONCSbv9OLRhxdp9P33yX/
7aJhcCCJqFuoz9PAIkl93m/9OtKn81JgTdsR3QK1gx2rNOtZ3q/9Qm5TptCgtUV/v/IuM7m2T16V
a35UgsxitQJEfcpzBLbZwJYBOcN4GBhtcgdLe7lvWOhpYMq8fc71uD36+C8eYvDgB6E8rNy8mOM9
bNtu+9D7AC3oltkirY0vvOQ5K0rzTR5UYWrGQ6xvW4OeBuwusqqykGcIOekhg2hzGG2AqHCaeUoo
TeyXPjXZmo14ZU3FCGsnqtSNx9r1hfOizz5v+FIZaGmJ133IAFHhvXUlk2TcyVkvRo8FU12xSqED
80aUbmtcp7VvPJRAV0z3SzLvo8lXmlxhAEaTuaS0xya+cq9JTsJLKh1WN4qLB9igWDCkjpFdkFML
Hm8oJ/63NU8Twg/pA985NFu1/kdqvOsxnfxHWm/cOxA18BHTbLTD3cSEd9lDxmZ/63qgvUJaaj36
a++FTev5j5q18SC/b2lZbyCcbsTMUnJiLEpOmde3xMxgo9pFjaEZcLN5u4oix7ZwnLm9KBz2b29c
OXn2o+rvyYFunU7u33bWupa4IszSax+N1KqqxzlJ1vzJwd4/DQtb7VLGNKcHWw7OCzgcTkLMoO4M
OaqWDcayXPxT19DyUf5SxQYMPNmBfQwIrufNYSPDO5w32Ku9xgigClQGfgmrhH2BSq2cIdaMlBBB
UuOMCv9u8y9KqLoyoMHE/YNe2C/utgxbeD0thBcWg5Y8cpQyphoQzpztSuetyZXvUM072e0kWwwe
M7OJbb/Vdu5rXZWPdWJ0Z9qJUZ+ZwM+KBGF1D2A/p9pXB1HvVsUDzvfNBWeMd4u1ux7z7k7Wvmst
7DIMY7h2dKu+6MlJCicyYj6mosUJZ63iz+1gRppZtyT7+ZBQBxHqIuMdgGlolNp8HIb1BAmluRCZ
jw3krS7tOvT94QlGw75BXrHXQOxvGXEEWSlQepFM8bTisqFxTiBoik+kXJXsquSBQcJxyYjXiR5r
cG7bma65VTTb2IwEbmtnBC+b5dEw2gT+l914oWbn1j6vzMkPRLrt4WDMZycDBg7xg1/Jn6gwyqHf
Qt12hPyUMkTuR3ipppD+xWDZ2423qPFzhpxApAvJDovWDAETj4+2MdVXmu5WN+mWe2dhxqxeA2cB
V3pkbXlZA+ejWbCxysV40S0TzvZYC4BOaM7yUkDZ+7iK8qOdiba4LNrevmtzSdz00M8eOe6dj2WC
Nf3Zr50PY3Bghjf76MZZZFHriJR+Z+32q5aRzDC1EwFFQ4nDWkNGE+AJJmhWn115nczWK+6X+5oN
XrXfRhIw1iLVoySdP/p+BjslFd1BxPNnHKhCJ83ElwSm8L10YOkYBepgKxdZYCIfuut1bqtLwEbk
LOXyNRvNBy0TeGXPfX/lpXK7K2ENhrUYy329avYh9ifsgH2C65O2f2ghQGUBKgfBBKZs66sB3eIu
z0vqk1k2UULdcIaUZpxNqEhHx697GCijfVlbm45T/1JFTNYczB/wmV3a1os0fyOXkx0LpnmZ3xJN
gpWxd9bQu95wCKyUfFO1T/AnOxUQWu6S2gqtijR4U+u7g6dOCGttpt2S+COp7TywHsbrcx8v7Q7r
TZ8kL+duTEuTEXWl3+dd5l3WazF8RIGnXa5lQ7CR5gl+bqZ2/TJMsKB3MUmUZ2yP2kOWDvWnjPJd
GcqUE3aeyFgezA6rCAFt5ZoxuR5y8opd7tn7UTjK0yIvCcwS4oV88k+LphxTDFHgL9N1/V4TLJtg
FTP5VdswHvQ4l6GDF1vI5p/sNvgPhziRw2mqnNdGJnZkDoayH9IZT6O5O62ATC9xpzftLq775RMV
cUR13VEJpnq1W3M9jwYMvB8Uc+aanb+DeQg7N9BSUxx1poOHUuJp3Js4uTrMludLwl9guzD/yvyR
jQRLA6ZKjn4/zXlhRFAyupVavCXS8z6NDVjtDHVUBt/WT8krm3+ylxl+VZjWNeTQTRV6ARnjBl4T
vXIYXKmxMXWpe4TmMD9quJ16HHsQtIJ0NOAqNwMdiGwj4Xb1VdrzXqTkzT02hNKeNhdHLR+btP22
DVs0SuXjlAkCkghj+MjYjbhz7JtqWzunyKknk420TP2vjGOSy6Qtr+U09E9M8sYLUsKu3LzCi4Zq
4EM5mvonf+7dLmAOFJMJ02Lk8tS7zaifytz1h7PWGps5Htm1/L3lW2M740GnUTklNG7Eow7+TDWL
rXmA/XPtPcdtwaYeZxksBbZvpMVx4DCBwgE3y+rNCc3C1vSAaaM+JzBd9NF6JrmNU9ccs9UNvRTy
056MC6e8aHXG0HuG97jg6E6JydzUmdgpOSM1qOwk1RajRAoRV+ld8N9pivWsKwvK1ZyNB3xzgFdh
M9xK/Jl/mFD8W6X4z4jOW+uM9t1D6YPTJm30O0QHS3G8TYY0O8a1X3Q7KCnW8rTZ29h/slc8G/d2
CVtqV2O0lrsBWpH08BtMScHM/4Dh3q4AZF318ELBcea7UcossQTYzCE5Ogs+jFiuKQL86BuxeW1o
vUwoNuPmkFqpTC6GJt6qqHH7GP7sYDzARTCumeFTVf76qv7FbWEMBtJF2Y5z/vupW2WNcS1J1DtW
GqVfu3D64whXU5Mqc+JwgJde7sZyozjSpqR5/vWnvxuOvd0TPh5k0nMpwf+GkFaryMdqImnYWQta
ocxAW86J03ols/5Sro6mCNKe9ZCLWDsZynGrIjg+u5gweTJvbHedcmh7+ZDII8oPSM8txLc/32wT
Z7Qov4V0//4QmSIYyG7xVMHR7/39mny4dhZcvGMVT8RfMvFHi4yZJ7TCDg/HNqyakjRGRrMv5ESv
9+0AVtFKevm0XqDNEa38m1uoMJ+flxXmrrgOKO9cC2m2uuJ/UuZqEH22kbrh2GUaZeOb2+MAJPWI
HwF1oPdm6gVBoX/FGNQ6NRP9RTVjR3kwOo7ksO8b1YNxZ399Yda/ujCVk+u6Hr4+zvtJk4CFS7BC
K48QY6hQcYiuixEQfO7EQlVk9dUHIlI9+7SinwVPsOo+P0+2Od2P9uT3wZuVpA5l0w3IdKAuNpjD
HDQok1Fig6vv0wRPS7weVA2vsB4cHXmztTIGLclxFhuvVoDB1+9NKR7ny/24KRSgWpvlXsbKcnLK
tuVW1XEviAZYW1vv5XngiIYO6Ne3452CWi111LwohOAoAyFiw/Lzc5KG1qYQ3LSDJR32QLPesHr0
mKSzZhauno3fv8T1ddI+VKbyA1xKyWWt6bh9WHyXu5VYBt2JszHnyQqb/8nN4p8L444keoOHLFO5
+cxdBkozztghHusEBCyExT8lUQK99rityoIXRRXgDenCEyuEhuD17cv+F4n+PRKttvV/b/lz/YZE
717yenj52afbVT/4A4f2QZQBn9U7w9AS0wMG1z9waEO3iaxmRK6bzKv4F2DzDxzafousRpduM1dB
3yxYYX/5dDt/+OwNGAYg0mKgj5nP//3fPx2d/bs//081lrd1im73//wvhlg/7TkqN4YRjstBivsK
y/n9RBWhUYN+SJiXm+7YyXZI4cAPhJGYelCu/RWMHaCmkplNMHlO1gaA5Nsz6JlLVEdqHPup0S5J
nB+jtdXKfQIpiGCGrb+qk+ooO2s8Q+UTO0Z07kU9VtqHtiLVGdCYNIjUUxHLpfthoufAvA5lCEAy
IRRG09ZBqYz9XLyGaOE2+PtAslXgT7EF5YegLK6blE0nOUL0uXKZRp7R+qPJbOO7eWtvlr7eqT02
IC/bOLY9I11oCnkoCvds2MQTjDAbsRN8HQFq0W80zISmLgs7q1qv4i5Jonkg9X7Svyo/HeJlei2i
tDL2oFDbAc8j9p7EPGiVUz35DPwiZDUpw2M7KpbupstXO2K3Hl46cwALFSVQhNOQalDil2iUZNRy
p2x6As8/rv2Y3gu8JXelYWyAqKYfwnxTubbNdCQG+aZbfZ0wlnzDug6FFDUY+6jeQJfVHQt8l1Tf
meQv+IVFf6Ybu5IGtR916b2vl3M0xOLgl+OxsRkWx4XJbJL8l5BAZX1nxjr7cEaogFwfnWFaw4mk
4whZMaRa4mt3xTomIZ4dLv6E45cSvrS1LETPVEZ60WB3FFpEW9eb2Gtp0eydra3gHNNOpRy+Qeu4
Rz/2zwNJIaGXm6TJbLH2uFoADLSUDjQ60netcVn2pp34RJCU68mkinkQGYHcveFNOyHmdt8vhrM3
e42+YUFTDyMdC1MPq8PRJecaLCnyjexzszT2Rat5J0CFMoQ+0e7GHna9RVMjrZGxLXqnXVFoUZ61
Dxg7PWIlcpmZswiSybX3WkVbixG4PIimfMEL4XPWDvYBym0H8j1XEfkT2rmFPmKD2sJ8850dawKe
5hK4M0vC65I7v87I7VC8PJqfIsyRJk8e+kK7h1lvDM4J22vj82pvBuET/cWi5V+21V6iBSPVKEuz
9ehUgKbbVpGkAlM+JJGx3YmksY8SIQNpkesSgl62UGC7T9BjSSUSS7zDXXNCqLi2B+bSdlQj6d67
WQlN3so+dqabXKGRKPeW9yXxe/28JKINncbVHhDvlD1NpLR3okjT+3LKvbDqXR3YQa6HhlTvByIl
YYIKP7/H4MDe9f121UO/2xMKPuOlK939RuOzQ34logq/H5wtNf0W58Et0sn6izjtZIjIxNzJwSL1
RGTuyaCNDYlJmY5MbE6DM5kXtCbjTgOU/ziSTLEfvdjamcAboZv4886Zy5Z4+5pCx8n0j2uMa9Og
GRBLp3bbD7IRoT8S/E6mcfUh16z1Fq8h/WwAhzgBtY1kfqHlMnIbb96BdbjhWOATYOHou+dSx0tB
uhN/Ubus8KM91DDmAX++pJNLim5FNzi1IglGjvWd2LifDZOMI15gZIVa+p9LLD1CnGvnrHJGg8wd
PuheeqImds/eJsCEO+cegVIL8cqqI+kvWJrNhbuzMbUmtcj/SnD2fcpIi+nAbTEiNdCz1IAlrX0r
7W3dFx1x34O4TGf+fi+qw4yqE3yiqvYIuruw7Ppmtyp3SCksLzDs9KWtSZdOPFBk8nSOaNPQxeZC
ZbyM6MN0b43MtDZ3XdWypBK3u1pNsR9L88WHMBp4aWYh/eydDzE8u7AUfoQsOcA0Jzssdvttgg2H
ImWNr50uI3WmICWe5PZ8nxXmFOUrg451yJsdESbeUVrElhfmZ9ftLzP436feWR69uRfUj+4QFqvl
nkY9rR58f3oqMNDYNY345sqZuGXUECEKgAfEIhcC2ud145nnFC8C4iPrgrkOxDm9uy1wf8NuQ3ph
3LZ/wtTWCbqyaYK3sT7YjO53MUGSUTsPxSWTqO5gLxjaOBYx4AVxYL0lP/sr9smrvR7rojIuNpfE
FMwI2v3gFWA8Hp9YbdsDYHF6i7jgMjM4hBYtXoJ8RkiRG0mx70bHCfTS+aCmYTt3aNOLte1PSUc0
5DRZGlano4mVLceLhIj7XOTLpzkex6NYxWs9mozXkkLuR5TxB4xgtD1jI8CVcvJvEFTf6rjPBa1t
qwufrxq0neHgmFgkxfeoZOuIzIn90qYY4JPPdTKk9oQYLwtabXm1SJFnLxzHk4cWh70mhZccx+6R
/Tc9SxBwlBDscrPHXG/sSAolhd06pJvlwGKerT3J41a42I1xSET2NGP1QAKW94DPx0WPp34A3vqn
pTUCy5AiVlDTFmD7Z+yRd3qRYZf62WsYp6EWqLD8rmFRALnsZhwVrOoLPszV8NFOkf+SNO1prV8d
F2Z6NlLCgbDd+RHn01KoQGu3z/BXYPWV3k3sdP7MEE8y6eAlw9LZ6a1jC7N+MkLRuGb80RrpH908
WNeuJxAThiW7N9paMstRaldm7Nxbdgn884ykptqqMzSqXvhhViu706DKCoxxi6Bquq3rvhsR/be8
/l15DXgDE/nfl9c3Mq1/Kqu//8CPstrT/3DAX3SqY0iWvqMsLf9B7/AMqLqw1OBJgUP8U1lt4MIJ
K4QCGq4o2ZD0uX/RO7w/VFA1HZ1lApeqFJl3ZfSvyup3tnAOZbYPLZmoTbgkigH7DiCKZy2ZZOU4
JxSyTYz2fcvvJaFaZ4wJ8b1cnf7JJ6lvTwW17Y15ic/oc5tnDublo1PBu0Bc3D/peN0/JXjo/oZG
+R4p4upMfM0UURXCjfseZ/BHD0nn7NunDDHJiyNtMqZ1WV1WzgLs0KbFevAbnWoCu0j7NygV8NhP
HQescOywIJGqrohkzjf6zT+jHLFkG3FRrJziJP6Erpbx3gyt7yr3u9rduegzLlFxV4hWVldcLLaf
fjSgX3xetmp7FWPPpKLZVgwSi6SP0KMUhwHxeR7hv+3eQSsjwHkBCT/FczlcGo3V7KmV7WDrRhXT
U7JP21Nf3khzxVlGGGwTugf4GqBLELtx3Ajn9bADb3EicKmpM9d8JgWNBDYm2gGoAnk0uN2jWCvG
e4mOjEGFXTGzHiwv3ye4zssQg2JmZ6mtP2lkpxF1Ih7GZesKhjIod5F0NNU1ysgEs20F6HaIOY7o
qOIwJyY6yADm12AT89QGpMLJsJGVhLK2rJ+qTMUSaORvXjpzRtHXrcMT/H6VH64XgPq6IVEf8wCA
u6183c8S9d/imxiI2SYRb7prtvdqinJHOkFq7LKk1Z+LWneBS4Xe7TymkdE84siyn8gwIqeYV4lc
IS9ZyAhrXUydGWQ+GGONTmQQ83jyPfhxO7hJw/2SjpR5hjX3Md4Jhr5nKhx7QRUPsFwCx2W8GtFj
WhdkOuoUJklqzjiUgvoz6bZ5rJlmH6kDTS0obJDx2XE+iWz1Ium41W1edcsegpQJZO6AC9ndwKmd
6As6rCzr9t0wO9CBTO2wmR7JE4jF9rmeEgM/TTveVP8Es7O830hAQdRcj9l5y7xs5zmDeCEkpDlu
pb5FftEMxzXtaipKEF4UN5kJOM6Rv1DI070evCEzUP95y9nHa+DRyhRIP0sOoUI48ps969MNtkWL
E6SVKL8BJBHZAXvXoh3CJVZFMbZpsE4otgP0n1BWefc+yEQjpGMkDNIhrBt65/zB6Mp0aYIWre6E
6DtukcguMXGhHnnnr1UG7kV8epcdTL2eX2EblAbMY1nilNKgBNav+tbv0hcyLovm6FdATDd938Xn
bdysU6Fb2fRJxegAVSGQekGiM4xh7I9Lx1vRasPXKh6zYtehUJShO3BqR6gIKy2qY2+9mlYEeGGv
i8GIxgnE+QMqjHVF+NlilK/FlRq5V12Z7DrcXprP8GuIFicK0qGLxxSJMemc60fUnJKjYKguOzmn
za6lNn7BbsU6KUiTpb7o9QlaS35vII1gM2T8HSCbr26ybRTX5li3PqHoPp/Wqe+2ytj5gKjJmBlx
9rGCHu3+aUjdjEDydOLqaXy2Y1sv2zGt54ZJnUMIwURufeA7E5M8OfMiRz1zXvzP9GX8omdUkldZ
2jn6tR9DpwkbxLcvcCZo/xjbo+RXWzkoAPcJEZ8ZQZRnH80RiZOiZG6PRW9paR3mM2T1/rDEZlxs
O04CY31xxpFZ2tmbUp1/5ditAGIUK+ZMdEnGNk+fqmQp0j7QCMx8GdehZOl0W3+BK4973fYGV8wI
qNb288hIJCDPvDm0nlncQLEihgbfRZPsISNbmEImwOx1zYuVUqbfdE7RliH0vdrZeRAcTqT9DSZE
LUQRlyVZThlbIgrrwCwbyIcGzfi13ZIGD47vxOOu6jvxmXHbvJJ53+V+WOCwYRBj6656wOjUw5ah
FfNzbWj1tXRXv9xhklFjvKLbp4T5Z5RjtPulN4aP1jK7p4lhsnOA2D7fjW5hFTstt+Pp4MGsIILT
S0tm7TXIj+1k8d4Y9fxKWlPM+FRbq0tJPf9gwmJwKQVH56tDTBGYsGXIfT3nUWbWZJwXZCJc2oQh
XcRykpcIbLs+oLYsTqiQGwfCfmdcWIjfT8jqN8LpcTd7yDln8MewfMRgfosPv9GWAhULAlMC3WvT
zOhyRIVf1myt7H6Tm3XkBG9J6CSOvV9iNvy+tPqn/+Ky1ZAO6+8LR5+K4heFY168QKX8GZNVQX3/
wGTtP2Dysl8gYoBIjxXu/y8eAVb/IBwRlyWh/CXfCre/uMFC/T9MZihcTNi8fxWOFkHrjsOByjxS
/dx/VDhCV/q5OsLS0sLyivKRK4Cj+j7NsAN8qRbXaM/2oC07ROIAG9Owt5jB3jnUAfXJ8RMNO5Ye
m54o79xRwy3dyV7pgk2GRAsbAISWsvTT+KCNGiydEaXfhUdQU3Y7uFX3mWgN8exsbnWWNKwXw5yZ
O19FuMAyTMszybuYSOAHAsCVVZcZFkGQgWVTs+ePzXYoV/q/eZsw1MGFYF9CL0M5TTiMd/R0yfBs
aFf30zQv8IBW0xEQKlIJylYPdmS5U1WF+Lx4nEuDJj+NcKAxp+vqPNk3PcjhJZN/iR8tMg7dDnnL
U7lAlmE2PV8X2AN4Yk8m69bgxdLzdeXCLhTy+mV2fMTcxuqIXalbTIjOlYMTLn2iiaWbs8tHaErX
nrmRdgQIyv1sA9xDRmbosePrYMATgnAMjGJD/zrPRT9vUS5Th5qKob0DnaCiY83DckTTiXXECAkE
I1HMcGhPQRnI9PK21iZuO2vsLcxdHB6asEsaUyInwOOg3rJX2Cpr7+QodpPV2SHQTu0AD7opOZj5
EnfXmPZpJ30mSlrPPMx9fM0K5skmDqWXeJahnzwkTmMCblFAB1avI0YiR+sO6w5n7/rN+oLvEiHb
cHXDNV/lLq0hR03Ell12Wmod6t4uT/BDx0NeTe0QYAdAfCSqXhCBJRSIW/dlWWFq4MrkxkGYjVq0
WHauneQ7e6BeydykPvabH9915Vw+4bY/NEEeF16wEU5yU2TuRywxkjsLts7tLCdxB5I8PcvSW3YJ
8/Fz18jljvVQQ6mrU07GJb4tzHp9wqheQz47jpQ6EKF2s5GKa9/P40fZLNZxka52ozHTBvrCr3o/
ic66jPFwOmgwlTewSTD3R+h+JN/EhfsRNUr1AdpnbgQMERN4SVlrocovmViGNSyBUwUm6gb+0JfR
CNh2minQD6g7k0fC6qwLfxMQF4zGmR+YBzKF8BqSCMG2u+JPA+ccMu3EBs0L2l0VIfLfsLo1nVv6
OXHqZuchI9W6z0bbCmxrEZcG3OWEc5IsJGxax+kGkrh5YSxLfbRtCuAhW3nWI87ld1Ts1SMy+uqA
2rn5MhPFZ7TdFJJE55150mW0NviEr33jXW3Q3+9iZEDnCjDrITGs7dMI3bHc+/Nifs3qTr/Qtoqj
vG0tcZ6Lxd/bWfNt8tv4aDh6G0lMiHiCIvuALfj4Ceuo4mmlwHqy5iF1QiSG+VOrVdhAcBoTmDZ0
B4bpZuSLedjjhXcx1xkILD67B5hB603lV855XnofZ7IVyjQ5zb52Y2QgLZuz0UHRFqa32CotJHs3
1Jo1qd+sYia40vFIVksHrd/ZWrtG9fz/2DuT5biRdEu/SlvvIXMAjmnRmwAQI4NkMDhqAxNJEfM8
4+nvB97M6szbVm1V+9pmihIZBNz/4Zzv9JULZCNaPxd8QwQ5u6Ei2KS047EUTuHRSGvP0lL0u05p
nuKluSYQPT4no0wpZBxIWht0mBbSF1CKj1aTyFNOHuENxj2AvkkbeFYcHgg1sM7z2BBFVPbtFQdg
5iERLj/MXgC8Hpfynhnh8l6zasftqGTTBgZVdQqZYz6FkTRcs840yQ6mxnC4OOGZPWD/1hmKB2Un
dLE2CBdBGUuAZGqOfVyFvxg2xr+zkVK5HeobrQ9GH7P05EVDr79qVPZ7GGoIlaZxnG+0ifxTAFL0
bx2Ddd44GQGjRLy8baiukCQJu7ykSdsiCOpUNumrmnNoYwTnaOyR+Ub5mEx7LSKtshzXfXMajvoV
Hpv9no45W3ecsuhsoaU5Pnn2M8yaAKEaIrBfPTaMk2PCFqbOWc0i/Sq3D1XMgMzCI1LDR4kucdX0
zohfbi2UcPMm7HWUqTraLQRxpM7nVLiQ4DCQQH4vb9uYmbszGqXbiemj5s57UBlnH0C7tC5/Kfqk
hCxqBHXQSGo53SgdLSw7P/tDlo3xVSryM65q7Ua1oA+4M3TKDbFrPiAeIgHxY51H9ilnR0/Tm0iU
lILJ8hEJUkRgUJQ4NqanUjTXqUYWaKtNBOeLDgK3cLSNGS3tRLw4l1ptSl8xtUhneTO2+1CJbjPA
/FtGyQFD80Z9AfPPfggt1Zb3/SNhZ/NQa6RSRRSKj5AfOEGipjqOCTuQhiCk7GzAKnaNthjOZSHC
vTJOM0oPjKk7TNvlhSc3JzzLGe9jFA+f9cRKZKNVanaXZtJ+Ds1AHvkOAS3CZnJLg60iI30jv88D
xdhCTioPQIo0VzBJ8uZWxDdKE1obsyjKXQdv0JP91L1pTUOom12C2bPSn12rvid1lboL1+PNQCwj
PKUWKoq0awbebZl6CBg0d9an9kvVh9Tv1bm/JjhF/W/ZdBky+SD+0fb0RgmuTF7bW4Y/3Q4sYs13
ETd3A3x51U8Wh+BMqbEOVZpIOYyoWmOJALEY3xshs581VDuInnb6mcP68+eFcE2OvZ+Rnf1u0rg9
6PQlqIPT1EOBbXF1k0NCGo25H+JOHARiCg9LEzRwTO43S6UkH05iE8WQRcquw+67kSDTL0mX6UhE
k3hbdUl96ClI/B4cwl6XZbu1JiovUPDGLtWi4QSlBrdLNrE67FTsjQLhpDuBX/J1qy0+OmOMXb73
x7gPVbefI3M/DjqZdAbcMUJGC9LDUPE62hZE90ctqkvfk8cH2jKhW1x2HNHKZtaVVzXGkwixMt7G
6UKFAcPQT0V5a1XNxRIkA7b1bmHPy3IhHdeZwYOtdOkRaV+4LYCZbWokAxszLjBJRNGxXbJwG8js
rOeK8uC007jLzN7Zw55D56nnFyUt7tFFRtsuF/FmKTFzmdl8cYZe9dI4zXZEYoJ4X6rCk2HJviHq
ybQfdPLuFEu/UzqEyZzt1mMntXi/JAGabEP9XQOb9Nmz5JsYyeoGN5HBRZZG3Ad6fxlRSHzEObRz
S+HxK0GfmNNQXExlsLmMF+h4Rs9Ezqn6w5QTAJ0gFYAkvdjHvJsvWWz8BHH49J9e6l/rpYz/fw79
XfOb+uXvY/jvL/kz10o1fyCAghsGCV1HRcKk+U91iyZRvuhElqGXoqP/S7CVNH+gqicthYG7JXTK
on90U5IJPSMOiwUlEkbUL86/M4ZndP/3bgrJCnkLNHqIIpl5si3g//9FUZe2/ZKOvRPfJylDGsdF
EcLatQlT884JKikv0qybdldmomBRHmAgRkoxxKabBgMs1FukBZzhVkokeNvFaac/cBJRALwYbIFT
gJPYY7DJFeme2YcY71cK5WcuqpHxJodDbLuNGtmc4L1aonwv2VLZw650ZOjD50uOOTCqL51sUShv
SCXflTU1bjLt8Gilst6UZYh4DOLcg8GQdxdCfPR0JxN3mICYCbLV6nsanIYTZsmqxmBMIZUnUHnv
9mSSG4gkmbfOsW7NaIgP8bIk+IdkfLB4yX6O66iK0ThiEpJpoofGstPIa8tpvh968LtepY05cNiK
n5iJ+NIxFauzynNEFJ1qesRwiEMXpIj5Ho9D99SyJ09uDQ1LFW5R6y7mRMcsEk/s3TMTVX8HTR7u
rjM5w6YVeLaultGR5ctvYn4NZo4DhZqtJ0oyCK/IlgLwNOhgCHnl2z/EZhCdlnFCcs7g2tiZchKH
sNAHHyJAW7gCVbi6tdB7M2CP9eplbqguw7Am/tO2hvyotAWGWmXF1rItXew7Ox0t4OOZ5JFIlphB
jjXhkwcrzZjUMzNrfmMQX5v3/CSacDUGrJPnZNHkxaLXGRFSEhFuFn1ZDYKLKIzTPTlHMBJD3fSM
Ou49puTWpV6Y9JP1nIbQkTvqNBOxEtxYiAl5rV4Uwxn9YsjNYwAaUQHlaJifY+Ugo2QEccuUYEHW
NEObZC06M3Le1oVS3chQ4MsQRS+s6qilcrQrjl88u2xakcezEGYBVd3LtGZksBSxKjcCom+45ucg
dsBa05IHG6ToeOA0MoeA5qlKXXo5a1T90rchv6tFHawroawxfsiVXfmcNYNVs3VvhQfkw2ToKlZb
K5Igq/VMLWxL7qOgcW7MKow+89qaKwSO0L+4xedcuRkMlJ5YzyZKQMWOb4aii05mUIy/tDwiViJt
R5RkpMDOhwmMiIGgRSsadDCmiPYzuoISj43M1A1olU6FtgT0aS+a3NoWYRzfx9NMkQ0ZMGJ6Cu+G
NzuwsZeQOh93HpBGko6rAN3szbLEfe1pioSLGfHb9KohXzdBMArJ3aFnCe/NAlOZC287t87TkjN+
aA2xa7DiIBwjuosnTiqDm1gU55lixbcKYgSSVIIgo8shUwhpemaPr1rcUnsh9wiPUrTESXfJcmEF
8wGuq+CdUmBUu2jrZuO2AxfK3qGOcvJL+rl8nYJSyI2NE+VxoTpDxhBUTbHjP2IadZSi6/acRPNV
1s5UHjQDuYHLuF8zd5mItPHwbUiF3dx8jYp8MnqSaPXYaKEKphpUiDGN1PLQBPPk2ZXC7LNtxXkJ
Eu0i0RXTqUonyYFcc5oZPSml6VyDWZl0+5go9px69qhM0w0gf3ZiiICBnJDJvLPtoPUzNQwoxfld
lVsYTYmnLVK/KNUshi0JGZlnOol2Ks3C8XU7QaSuEFwTeRL0/2O1yBgjc6bxewZZnrw3tZX8SkSn
PBHuNbxR2w4NCzgpedfkNHjEpgJ3UelOD0j3MBbjJWl9kz6iOfEHJJYRZTXYsRuuZnxeNiL4o8RF
peVwIS2jQus0Z2yg0JNFLqwmEdKnNgTEFKwE9krdoNgJVs4aERhGjpcYmCo0UbsIskd1DvVnjM4v
qNxN+Dvfbla4odretEfrYhqs2cIOn1KnRfXBctiz4frF8gbCLwjdckLNXAStvM0g1xKaDZRePZOs
Up6xnJjJzq5L/bXuplfcu5jQOjNGYg2gPEM1PIiOTOWB+JZzXuUrSA0IBwm0CX0191d4USeClVEj
yWxe5n2uWx2EQ5fuLgyOGMZG+1baqbr9Tz31r9RTOs4HKqB/Ppt++d12/+s5bsK4iP82oP7jK/+E
V1g/gEqaq05BZUj9vSL/U92g/TAZvNmIz7+1DWvt9KdoWPwwdbHGN1gOhRcS9X+UVbr1g6gQE5vD
qileS69/p6yCMfX3sooVvolEQq7+CVQY/w95KpzBXxdJGB3aHGNiaReMBgutak869mYvk7C1sUkt
+YNuKTiegbeKeIq9TKjjPo0I52bI0FtsbJ3myo0G81fPnOcYi+IOw1C40XEGYGSfjHrbm3mXgtCL
jEMb4Dff9kkfYPdT5Mj0zjbYEcqUyJnB4TzCiT7tIXUfC7xe7NXnkEDR3A6f1KJFETsQdeICa8J4
NT7DcguQ0Qbt/EQAFvrMEZpPPCigx1niXcKxVI+AUAF0T0W7imghjbqLEtQPBr7vG74Eu1kjrGFX
lcolDqqk9aIpGfeA4nl1R5JVplYXL2iGhlOii/mRMkffokGK7tk2mvXGWdafHAli62u5ie1MTbIt
1ezAHT3O+TWMDESv+sQV2vK/LVGrJ0eNn8q0NFBIdcPZljMWz6xzFTDeMA1Lgi8oQbprWiXWfVCq
+iWQuiDLwmykilCh5yeGwwdCuae6oizC31cN6sZkReDxPaee3nbSlaVD56ZYFoHR+kufptVeZYZv
SZLDoX3dISmE1omAQmaeBWqMndwoNwWLMnnDJG7ADwxBFsX10m2gzu0dXNNPsp2TZFNxevnKAGtZ
JjPAzqYtDH4fRn/D/bbvEvEWJ4zre34WPw265wDQ6pHd8RPzbAmCVxQ/CdeajypyTxTqduQZ6eyH
amd4WRKGD61kMO8NFrpA3Jn1bVagsuNTBoG9qUBd34V9a96nuhJ4SmQNb0ETaBdU64kP6Xe6mZfq
d6dxuzO9BIYc1HG4wmHb40Tya5OYuD9tdbrJzJSRgGoGHpr24KLq3Su1TwEK0EoPkdkE4Qn9eDZc
JtBz9S8upfanGOv+K04G9WKCTT6hvNCvKckXRKsV/Q01Z2263ZDzkY1V3pwxCP4cubpulUpTfG0U
v+Eo/bTGEW59bhT1YUi41zKkp3dYj9XWAy9sv2Gs7h8XpS/dhMBv36yDrHchNfX5XsjeSLaBWRYZ
1NVx/BnRTwiPUU5cUYXUiJhJhlAReMyab1h4gWMkxeIylAsyZhGJm6qmCyTrdg4uQ6Xdj4b6trTO
m2hIbQFB6TeQbFEamHHluNKK6mY3tDwxItTMF8z2j5jifgtmnSyMrazyG0IK90Y2DPZdlDGQhW5D
DEJkavuQM+eBv4FKXm+j2xYNJc6z8TCpRU4EC/nek9uH7aidW6ddwp0dwG1Asli95SQe9Q9NN1t8
S+02UfqAbgbWdlOn1Rnlx+DRp0zbXji7Weqk2mPEqy8akpF83wdq7rh2PyenVBcsUuK2KjIw+qVx
btGJ+pZeRgcCT1S/rroR9QbjIBWj6AuJXMTjdMupEJaCZr+Ndqmd4Qw0NYINAmzijpjHbSFxoLPP
T18nQ5+9PKnHkx1bW1l0tJGgWHpoKxLaW4NrmMI6xTeYDmjLo9y1h1SifczrY5LqVFp9X+3QNqwB
fXl4HgcDU+dKsX+syQQ+GJ3dnCcqJnAEXtRnJzZpIfVoiyePZCbbn4jJ2SbVyZynVy2Y0P80rXYg
qmXxDf7UKTNEeVYzHamKIZWp2dRlrQnPQJhtHdhu2ZxUTX3RnUZ/tA1kPyayai8iFGh0QaDOu0AJ
SgTZWZq+LauxV07WeDIkuWAcED+z1GbgP/Qs9xjhNVtKV+AGy3CbLeH81Ue4I9keWVscHlDTrbjq
0U20HzIwa8+0IONuInMVG2iiPwT5DB+btgMIWv+Ti8XcIvEd9sVSj+sAnNU/6RXjyJqCmKsPcC3A
W+G9tTeEVrNKCtVraJk2E/dcnGL6Kbcp7GSXWQQxRQugICAwG9igNmTccgY+pCBZbwrGjTMbwwBy
08EcUfCbBCudzI6NITe2vW3RuqIxUJ3TVFixP2nZA+h9IgTb0NrR4CEfCJr4q4dOuzqybbnJK87e
UR0yj+y5+lA7ak4zEqa1Jyb9vlFLVyknDds0r+g5qsL4NhaQGFJAB+68YGgxsOQc564OUIPUpynP
a+T3U/sJLRwMf17hIEYLdNPpOhidXkaHZnHe8d3kpDExbHbC3u/T8T3P8RkIdUbZ03PdMB8/2E0b
kkabrREN9u2gBg9dW+i3eo6bxO4H40ICWL5tmP+Hc/LQi1a5jFFyP/G5HoPJ0Hgbs9vQypftxGqZ
qzFmaI57uDXxjNBtSxAqYJsHdOkI4+YnDJco8no+14ca4YqJVqubcQECECh9jZuzYbI4oSrrhE4G
4wbyzCx8s7AX4UcBVOdrHgtHeQWMOBGtA05y8Wh8GIwPaWEtGxaDGU076iV13tdqeE1TTAne8q3K
apm13w7YK3isDFXfEF2EbkWgx/o9fwu7RI/FSCMXNkKz1iwvetVPLzng/6O1isP6VSZWz8r4nZw0
ma46p8NRmOnI0Z8VfAZDhMhslZupxG5iTFfMX/MqRqPjT44DscUk06xiNXvp4yMpC62HjsEnFXzc
4itE3Kb1CvNZBG8tWTLQ5GvA5t96uLzgeIUezgeUzjgrIxGGz3IOKjj4ObznKm0pOnIQofG35k4s
Rg/Qv1fHDbcbMPNSVvqpIdon8jutqbAqaXPv2HBFB7E1MKwH9KORTZCQxQ56SQHOzLDhmSnb7dAf
RDT3pyxKlYPyLRcUgeiZf+vSuVNxEXVu2S11vE0NsjdK21ngjei96aWrDhFbR8TYIxHJxY6a+gFk
BisvB5ygWzKZ27WkJW/xh5r75VvmSIjOgORxbiz4AKsSMmO46AWrOpKQBISS2aqZXBBibs3W2Old
0LP0/1ZX2qh1NnUaB0wYEF/ioUKHCaA59PVJyW/lbNJgUwHV+NghuB3kKuZkM5aQ80K4vct+i51H
9a38bNNOwN3uulcO78XX+ZBOQHHeJWsKXmxD5OwiCRNhUSNmdocNHpSxw3O/wSuguV1nLpUrzSi/
K+rWhuGSRr3fGdGZ5XPFlgwZ67gKWqGCoG0toNdd2m/Fa2sU2U4WZuOjGtNxoK7a2KyQ8yeCTcwM
1NxPiBetUyCJtwK8DkujFZRmXhCqoXPOsY+52my9dqs+iUkbrfGqWcpW9ZI2GeLQaPPSuC3R1G86
eBXCS1mD72Pd4hzAm3TOknn+rdFNgqiK1V+cp/ExHhU2N7VEAwLweMbllFu4AeoYf0wnsMaEHa6k
uWCYylRUX/eeLAKwj/uMJp2dM+U9dJBhOC3WMN7OwE0fWouMH2CRk5vgIdqUcDZ+zfXI3E4rS7lV
47IjOEqtGp80nM7Nywl1BAG0bO+wJmkDdE4A4dNNBbLglmiS6lqh9jVczvPkC1xW+0i/nr2GqkDK
yu7COZYzDXJsZeKIfrveQrOtTwK8/0VfutEdRcW0ZWF9rkCPBa8hK38uLJXan6WNgToOhAmxWBzN
ebEd0TTvIOwVh0lQi1dONj5i2ta3imj8jpSNuzhsiHdK8uE2wdd/4pAYcOpHvCzWoFGwcPLpaUPq
iFJXfponpj9j2kJROMwMifOWd73BSU9SYeCjm6kpoLrsI0pNY9mzNR/9uO7Nr6FDJmrmLEZdommn
M0LbSd+OjSz/0////lf6f4qUVe3+z/v/+99F0c7Z8Ot/tP9/fOGf7b/8YTpQIbkbLcdeg/7+sVX5
9j2wSndYoKz+hVW6/2f7r7FVcaAys+r4b1nb/23/nR+ADlCngezX4dBhR/g3zA2auW5N/sopsC0p
dd1ShSYZAJj/092QcVoseSVwKq6pER5vMSMuIxv1WyrJ0lnJaaq+FltNTiVm1s5Ga5vmwIYYTfhS
07+5USYUB09rlxlehJtTgbgc9oiNPypUCXejac4nhGbCkzFaBkKdbAMlj9KSGafO0lvMDDOporco
ynGgwVNCM4EqBZDLslsVBs8w35iyJ3V0yyBDsG1clqdAU2BRSSiVfuOIKiHGLK+vMBKnYi9qp8bi
OAnr15LoZoGZCx8qvYZujuv6NvVw2NLuRcU+tpb4t6Kq4ce4KPF54mtejblMelR0jryJ8ixIOBOQ
ENO+OC2KCcJpyJbjtoYWkp0G3eGVL6PuPIwtbucgWdxAsKrdlN0w+Wx6sNBZYTKgE0hDd2InTs1s
AgJD1cf9UQUCYKChP9kNHzOptBB+ei0Sx8KkgCss6BuaVoeUSXzyXFzqcVyc/L5TdJM8yyW/iCUr
7xNcIHcRFDhtg06mOKJHZNBA7iI65cjagvsV1GJ2fuZcC4U/W3QhmyZllOsWhnjBLNHd9KV8bclS
v6ptW9g7bCVOxlA9CStwRXa6K5pef6bd0bYJ9+UOPFwyucMSBGcAKLE36wJBXVksZ8MY2gfLLO3E
N83AOOrKKL6YjBe+zNUHa7jPmZN47SjrHYuPe0ldWq67Af0WyUn/tqqrngDVTXfQtQ3XyU0f/D8h
QXlKZlbU5Tu9mLIjtJjgBjdccTFQAJ1Tqb3ESLk8ODcpgYD9vC3qMLjOvVH7pmLk+1HkrijVzk3T
JHmgehB3hOJYXgC68YBwepcmaMVziUkx6pnABEuJPptYkmCfOIGxDq/SL4ZNH2rgKFvm1eRaRV2m
PvCQM6mZCLmHy5yzvHN0X7WN0UuBzWDlNS4lT5uL4/ZUUm5syDEzmVe0rwtQ180yWco2wse0MWba
1rFlURL2IZbvXo2PGdTOV1as4aHKIqZVWUXjC9zjaNnEdSSkmPsNY2HYdA180aHmueGxHYlZo1ev
ENBv+iKKvURIVm84ddBFo5t+mMfO2JCfLsuQ3Vs+h+qTHWRTvKXcGld7h7pIs/eSMQoj+2EkmdMk
xk5x7P6qaakxXimL2NduDBhl6rMqeRZ8YSTxyWSIdoFgF0Qvk1yoUXvmYPq2cEpE9BncSf79Ib51
7FnDNFWVgmQ/FT3cGtXY+MQMkYQzOXqRHMZy5XlmKC35aQAgymLXgKYarkMcy/Ha/be5Ivx2WtDg
D8lbmnbNUlD2fzcF0dogzJXpLN7w3TfwmIXhG5HXIZyOSGUNliplzuP53W1MMyHKJAN99yFw8a2Q
EVTBAq7O9S4N93Nny7e+JBT2g5QpNTXf+Iwc5pJZ35VHPA86+sEiYKs8rTRM5gYgaXDGs4/qgsci
7U12TDVLb1frGiSR0B4n/z+T+n/lpiYtQTLU/uc39ePv6Vf7V+HDH1/xxxXt6D8M8lR0BAEkdlr6
GlTwp/BBmMzhNfIjcP59X9//uKLBS0sSFGBtkD6wzuEJWKCj66L/87814wfoJsxxYKn/gIH8G1c0
i9mVFfSXOxqYsgEZy0E9zKZR59/6u/KByY8y1GUpDiP6gJdBkdamzQiiYAxxy9wZ4adCazflZfpg
jfYZdBBuoCGpr0yzr+C/2mPP2n1T29bCYd0rhxm6frAbyiS674ta+dVbFqIFs6TaJK/QYuVpsP+9
J8Fk1i9SxqmWo/3MVOtAs25rt45cRPnUwgPsGQGlS6nvgExwNtFRgHukMR+XiRGkM3S53ARBmkig
ayEDdiSYTVM/EczQ8cJYME7VI/Z5U0P6EDidb0VCtltGiFp17GQYZ+y7ipRCacOwBOhsnCeLemR0
g1Z0Dlu0HEuplugRJFFmO5KwZ+PAfWIIUozm2EoeA9KaeE1JrRpqL4K99CspAvszpCeE0a21U1v7
TVSKAWgavDhxnZYmqYgsBeWzI9hVO4EXX1amghOdAuLnBndk79ZuB4xqg0+c8Qxsvkz2ORnpb1MR
M/3LyOLbJ8pk+6Owjbd54KiExxbt4za+hkxt+GX1ybnWinIPseI5KdFzJ2j3N8wsoaCMIZa4Og+j
F7o+uLkzgg/Lns6lbE4RsuqXNswLgAftvU4HgB5hcPCjh+ZHNwUjjejIlA4wPhwCN530A5mNz9MA
kGXG7X8k6Oc9xHDv60HaXxcaTXzwSr7r+Uhh9ZbM8KDltxZ1g60VO+wND8MSP1OkfcFx704LYTfE
GIa3C44gJPTdG03LMR/KYp92uL5QHHis2LVNy+l7qiqi1RqCsiLiBjeplj5XcDW9vlFKmp/hNxI3
85ybS3A/OujX2QYz0ehxd7bwStK5T3dykN/TxDtymlgNDYjbQ6Sr7Hiw/QR91pztbtR8y5DigDsh
3hbTYmx6JYzc74xFxLDDLkes8G5HNULlZp79qjaUh5COHyNA+Bs7XnlnKN3V6OLpil4h24mKu7+I
q3hfpCsSPRbmBksc/WFh9BAEDHngXIi2DSS9bUhuKcwVxdkN5vi7NGA2dlFHBcHZsaESjgs3mOL3
EkGiS6AXucMhyklwLq1XlqxN8Mqvc0AFDIoYiKJSWkDd2vSoGoXYEJn8DKH7AEMEoHtbodjolBdj
pm7U0yk5RrWBaa6S8ZeOuvdnv1huonbgPkZmz+iRYar0s0hvIIH0J9PseOPBAdS4URaFdtmEkjGA
0TfgeNgCg18yMNac80nZa6noH2Z1GK1rJtPqHrxRXmxq5pwrs8Hc6mVs+4GFX9VVsz55bNnuIQFW
meHHSakdiz5sWMnrHf8aDxbS9IDbkxgJ3RXBMNwTd6Ky9eaxCJ0BGYg9TfNnXXGo+iHbqSMeuGKv
EZo7ohvm0ZpcZTbF5NZ8t6uDl3x2Fbo3Q/gxqLYmGVzR15y0sMft0anxlIq6Gm8122gZRvG0aCTd
Rji0BybDUeHkO4woxCTWClsNDYFEnaKxmBNzB5GaU2IaCekWIfpHHR2TXi1wz6ta91GPZztKS5jP
9vI6sVN9ZqQ93WaJ8otX6kVbYobG5JoB+OmOnVLL20RoqddkWnIqlPiTAOrGi7Uqfs6bBAEzE4X4
rDUzq7scN6dHEane13nwhBA9RUjp6M5NJbPyqDp4hyx9uBnY8jxI3VGuKXJ35DZG7IWpU7MccpoE
Zn3Ea4xnQPMDCM/bOZvF2USUxeKza9EvdB36F8JU+XtwPCti3jXrW4spwITZCuc3qAFQK3UGPAdM
BVadGEB2ux9VhCibYFV2koIDeTMwiwtOubeiL409mZzOR6O1F2uSKETblFmcbnev5rd+VAgWX/pw
QERiY+BRdXy7atV9BVTSPhHXyolSPWIDimK1EAugqnXwM4f2KnxVOQ/s+TZGTHy3KGI4z7GDGm7u
LS8ukK5ObcKrZWmM2qQGH8iRRLCOmu06SdIzTGp2s8L62CbG1ek5tRadiTTOLZ5E0KwHhCkGixk0
d6E6PhA5BfrTLgljWOW+/GzOvp6mnTLXwJ3FEDDAnATGbyf/mFfpsMBtS5II+6MKdAbk7FVj7Nga
k6g4gbFE6J5XQ83y2q4+0FZiq1Kqr6m2nvLYKv3FQSct2gqiDWmKeLslRJliirYs+qajktafwBTP
GQNPPCYZpu0RniGZV8WdRmWCoYBfbCHmZDuusullFVAr7GE2dYXRHYtWDOyVrhKRDzEpKbQNLU85
72rz57JKsotVnB2l3U+tTNOTUQW0HjObskDHDFrNiXrDM9Ayr0XbPabpF35OZztVy8+w4m9Nv1Xg
6J2CMyvqgP4Tqi0Xf/gOq2uEbdQ190GqBWRYIiQfpT1wudPuo8rBTGp8VU79W3ZxtiVSHIP+JF9y
PMZunrb1c2bzVy0NlilG8t1X00uN7XmCfYlDFEkmqnZyMJKLo5XVQXzr3dOOjwEZfJ8HwuMwBU0F
POTFhmXoyk6/xjHTgCGEO5tMNue6GWfvuN01HPmo7XsAZttksBjMosfatqgebjRVQzBAoqc76PN7
GzGRH5jObMY1NnEEHe0Lhg3PrdAWNtFoHLlNV6JVZPVTwQdW8e0PXZq88dqn3bkbC/uxtgy+FhnB
FY7BwSSqw1UyJ7z0YFDujS5I3mAqXQ3THF08J7dSK9u93tsh+9ooqXysrHzQURzJJ8dIR3dC3oSf
w/blwo6SQQyx9AiJAL4vq5ciNgc4CWGpfRrFVBjezO95tSGUd4O6oLijA91bk2H/HNNWvGGT/khI
Dr9bhI62YxiiYZ9UnX5n5Obgq0syFZysVTegIZ9dB5Q2MlC0DVMl8gcI7cYDtNpWuJyaCiWGVmmu
AS7rq210tmK8qCG/U0ug3pzxy++qSjV4ZVAYlPumdRaSj8FceMiwrhXLNNfqxI1ti+S1RQ3zTgzn
MRsBAntJCcWoDvVPUDPGtTBj7QPbEQY+GlcWiuAop0P17fGJ04hpzmTM04dY3UDVty9odQgFHJ5n
GuxsB8T6Hg/liS1nZ3kD18G0V5Ul4XE2B+szYNnlRlpr3TmdEb8Af5NntY8ND+Nc5hsIVN2qrBb8
9bVFgG6nlw+NLpnxznwUt1OqgXQXAUIPyAQ9y5XGBvQ1TC0Oq9VrFaoNu/zVgwXMRPMrvq9d15jK
LsEdne9qSF4vnGbpC1dc/5qNk7imSRfsRWLFB2GMVLxBbR7rYkAiHCttwKbCHLPnUINAdhqUOUee
EoF8B/W3dqR4qKs4c45aTecd5ZOabiZZVB42R+EvAttah7DxRbCw+jSqcSC6s2R2QajvHZltzVOp
G03K+1cmnaczy0hzg1ad6mp5dpqOHGDah3bEwMYJ69In9Y63OJW+ylWqefBZPnXpCVlUnvtMHcyn
MbAX8zUks4Fe3Z64We1eOryIDQ5BOKOwNWQqiTnV0+htsEYGjEDFr9lSzKqHmVI5Z8UUvwUoKbbQ
tFEt5cuUHXACCo9FXGhvpEwVG+c2NkcRTCge+KN7VqrTscmdK0sZiFHw59+L1TCJlCTZmt0Snppv
S+W3u7LLh/yRfTgZccLSduNqw0xWQ+acd5FHZg/BkMqStRujqYztuBo5M2k0jWcsQb5JBlLVh0Tt
b/JiYX2uJcW+t6bwXqv0YH6wraQp76YwmgzPgRFTmykyZ+QG8WdeRWv4AWBpDU3WJ+VmbPchHNV6
lFdQ4silOcbm0raaljlVlDsbFDXDcsomqYBcTIBu1y1JAJJQh0012RjegOXp+y4yjRcSPPIerVBI
kgbjwEp9ZygdeP/F3nk1x21sa/sXwYVuxP4uJ3CimERRom5QlCgh59TArz8PRjtItA717XO9y1W2
7DKJwaDRvda73mAaSRCe42GIa4yWzCbZMqcc4QT3AwHVWOWz+3RNeUb1W+17MKN7XWP0n+M0sZsd
yOpDN+GtNzbVoWFNbvrOis9V4sTrQPbe9xy251ezSO0ZGwcGnTudVw9tqoL4CYoahG78JXCDd5lG
t/PskIzm+99ITAj3bg8NHuO9yFjXceM9Ag6Z29hld96CzaZXrWznZ5PC+jRO1TIyzK5LrzJ3Jb/2
OMu6u6uquPoUaTu/H0fhHOcqHtcSivXGiQTAl4hyaxumKBSB6qgO6sXjIYVM3EA4vrbtOt/A87M/
tFSR205rtcYmIdmGnHUU5+gctWy6bZ95B6Mqhk1J437fhbG6alJTPjvQV/ekNVSrIEV9mC2GiR7g
8S4O4bI0JRFPVpy7PN42Gr9kCokwWsQbS0fqBVHDzcAnQZJtynUl5TLqzjAO7PvwnNLS6pUA+duy
buqrSmlnW08Y/uAfvVgVJjFjyoAxsMo4xgOMCj/DTSEbSHn53ogDC40UJ0kxMnXHKaxr14QRTdC6
LOuqDGyUY8ozbjprnu6rMcJkLM3eaTyi8UUoLHh5o5FtM+Ixv1WVa78Lgjhmo61DXL1xiUlbNv6+
StZTFhHR2JC206TdwKEzTnd4p6nrQYf4OhT4uqdu7GzxY2fDbEuANVPc+j5uEW3b6nLdL2pLr0jQ
YuJGR2FX+9cpjF5MebGqF1lgrxLg1yfkyd4K6xo8dvM4yp+Mqn1CMwvRZPB3tqOFScDM8GJqDlY/
NufDRH4X3x8YIcTCrocmCEo4AeDCbgoxMpqzZ4fQz+3A01rJQn+CRnKKQn8zzTXuLdmnNhmW9QZw
vO07Eq9W2rK2DHhwh4tVcEzi1nlOEUiv8tAkNtliHLI2Cp1k2wbdaB+iWzgjbSxYLa23E2bqkXxk
x+csDNNb8AfT3PQ2KvztgJnTddtRbxPNIzf1Av9ov60Oqq6z7TwO8z5MfPPbWNCiJV0y7HO76zej
UUukcjihpVXztYt0d/RyPEZM/IyO4FqbKJqqg1+5NQewkR4hLAx3cxqFBKPUX+jXKMWmIsY3Y07y
Q9FXQ7oOYYR9ZMKDE9EwvrOw9X6klHqIIQusPdwNT5FrjetazxSOcK0CvFwR+fdGsymG/rMS9btR
TNYqSuQjAbMpLDdI4JVL4s/oWP5H2OP5itASRCWmP6zhmjkPc5k6eACm8lRMEWmDxVNXeS22q9H7
xkV9w056NU5UR0VY4cNTyicrEtnBGgr7pUXAujHDBn2AkT9qLMe+V1VuzJjy+RAcQT0ovnXVI5Vw
YWtMHcTxMkzEpqv84PMA9QF3/mFoACim8b5GAlyihAgCYKduHKFT2BNIO+k59DgavWFvqXvsfJ1u
RSpv6S4kPiQqZHB0MHx4B1wzxei2oJScYxyZGFJveFSV9y5NnOoGyz9AAgFGjd9QilMs2SYZkRd+
Jtptb0bVtWSaB0WDIBmiCPzvMpT3xKSyeZC9ccTzKz1ODocrFk5fg7Tq611qpLjIuz0+BfBHGPLp
4xx7ZJ+Y4rHhSMJTBQeAXi5YYFWE60lhs+oJd1jeCaq8Rakj4SsRiiLZElzdDOMeHcbeG+rP0EiP
iJ3MNX7+5iENjXeBaql1MuYv6GmPlcD5YiQ9ZOulbnasHOA/RI7tGsos5qV0cevArs9NONyR1PZi
QvnZwC50tkoXd7WNcBFgxjsQzy1JSuuiHb0LAOKcGzejtD+iiWlP8HpxqGzceB1mVrGLzCrcxmUu
9jqhOWucvj0UXWiCXHRQgFJCMUjTvusNExguQPkZldPnNBQgZx3sXngKZHR01pfAGcT70XfSjauR
lq/xfxi/Oa03vGfvQ6XpOrgsmXV/bGrAKLRLaxEYRJQ1vgHOEseMMk2SxpVbvLO7DMnMbNn9Rsaj
6rdeKHKyM03yXXGUWgs1l2SwTNVzK8ryycHiDktY5p1fka8GeiEfGc8loqMbz8yMfcKB12Be4Gl4
R0lzRmgm18yhk2gDKevYGGjTrHyavlBn8WqFOOHiD+zflKMVoEiI+q9G7H4PG2ZuKxUZLX64vrqb
tR2sndgbi3UVm+MHXzv9rZSRPV832i8JD/TycgcKmkfIPK1q0cm7V8vg2MO7PNabSsZ4QsXMcnEV
kBC6zMC4FnHjMAXlMNjHwfAwhc4HKgTnfR2EqErqqdvzHkxbt2kFzZX/OPrYPOKWJt+HJH2tiQC7
8UUbPOeaPDGyWnwmalJCRKdJN04jQg/rnBVAq3U3RCdqiE5fYYNarpskdnuikdh/Vm7HqHgXBqNe
QCK0PSNYGDVNzvytoLmhvBvLCotOt2wem8quT3Xt+/AXSzy8Vz1z7t1ETNt6Yl94QuujrOsxdswH
JF/C3fh1P8OwJpyH1zgANAKgJsypwHvb6is8aVk9hGFVI2rquojRNJMPvOHAQgnS9CEVE4O5lZDd
Qu7qlkqIXeaJBBHvM/M9n1e7T7p95aMwxAO0pmj1beTH4cJmh+ev3zt91QE+mWlFVsZk+jwJQz1m
siVbJcLiYFOEQag3YGrTPTQ2nRJgksfbmYgfUr5aGm8tOaIpQfNqM1jVd8aRxZYRwd1kUNbPTP2O
Vep2kPN7DEbjoL7T4SA/JgkVOC5Yy/izccRtW5dI0bJ68O9bp+E8ZS8rbzN8RT4akACOFnrJ/hJP
+a6ZjO5jWhnmNfbW005WvlA0r6111+K0fq8MIl9XDTPXk2FE8gvRCOmxa/2BQaQFGKplz1taFmyr
q9zx0Uv7bYRXitMim/FGmxOrH0EFV1ajwuQahH8RKUJ0zU6JkJPDEH10eNI5MoauCRPyE9vbOWyx
7HKnSqKYLPWDOXvhMYECti6yaPqeoc55CkRLoTa7hJSBdDTXkVJxuAqTuP7Yu055NRqcumFpc5ix
pDY0O/HWDNtkVxkjFFSg0VMTaO8wjGa3xbY9PVcCwgmVvTDP5VyOH3DE6zD90iR9RMZor6H9B2wn
nXFXpXV1TaKbv89x/dm2w1ztxhaLHatKWSVGM3bvfJgdn0BvUWBgjfZgUt+dm7Ier/qO6h840wOl
MaL7KYKbQCgieilmGTDi2vxd36mvxiBoHUSOT0jkdBuD+eg7NfBq4JEXwUGyDmSl+bf4G+nDODnD
0TU8GIe4uOAuQ9fRUzHCI+6aY4sp4Duk/ukZ3veXwtdiOwQTLgv+9BxOORotG6Fs4CfAigL+76Zu
pkccboIrD8HttpLowQwW+i4acHYfmkkeiEYEsynTYpIAbTO0Qy02LnKaVeeU1LLm3DzFmQ2/t4vm
PeJRF+8/0fa3vleCAwsSHzeFI4fsXjuMx6eIwwY2Wglbm/HxGargZnQY34CxCiqNMroSqT+vVDlf
O+nMfzeDu9bS081I9sVKDumjauUnK2SzdoxiG+OrvwEpeVYFslIVMvAYGaVviLUzNwVi+SspUns/
2jkMiOR+9jF+K20HskOPC1AYzjc4iliMxuuPVVsnt1BB9oEh9xRW3W7AXfGzoRmDSIwGFhER2cVU
yJoYwh1cBDQufv+cq6S+gzh8h6tZNq3M0udoF1UBRTMzbnwc0KCpyOhQo20724PxYhte/+4i0GzY
/1cxYzCAHmV/gpjaI7zR56Gq9KHJ6v+an/1/EcwsdOwMev/3sfXjtwa+TPfL4PrHz/yTWyb+IlsG
EhgP+QeD7F+Da8/CFs1Gku/awjUFXLZ/Da5t5y/+g5TMQhdPNBxz/jW4tiVaNcbgqMFwdYXA4f0n
3LLFF/enqbVUGKJhC8An5CLLjPzXqTVEj34my8rZ+z79dB5FPvx3nDN/+k5uf/y+n1MvXvvf+q6w
uEd8CSzFcPx1JHjQ41FplWGw75MCO0n41jSwSG0/F/CvbnMX98lsrpcIqRlT3revvTyvn2+RQGps
b1zThz5AR8mX/estRuQLaysl9yG0VZmyX7UjuJ7guo6Z3nPAlM+hyiu07wXzlXae4m/aIDyOKse1
NlkjcJrqk3jXUdavrdqoj31aRjetnyw1ToZXeDc1CHrYEt71rRfc5242bv4PN+FBKhBYozkspOUb
/slXwWzgG+fdzJBjxsdR27il5gaRpxSA04caas06ECnpu0Y+DRjN6yUxtPc3BFUvPgCx0qirpb4t
QWloBImrwjV3xqgsxYpRDSkjnVE85HHfwROeO/gCOXlBb9/D3zSMPAeADYW03cfU77U1REtuWT95
o4LNXI0I+WaEPhwUu4US/PaVXplQXJ44eLMFu8PxHSghv35ZdALtMthQ+8EKTVhBpMZ2rl8fm86q
70yHsIe3r/fqJbpcTyEDxY/QXgZSywr86eFI0RYFnk5cL4ybO3aUFrEHNq9vX+U335+Nwp1UG9/y
Eam+stZQDdtFNhr+vpFjvIPN8L2yVLxPW//h7Qtd8tx+2hSW+3GkWMSry77wt00hCeHZjKzBvZzp
y2evlaQnsGamiQc35UjCweCgR2Jsl95DnPDPFfq8jZ2gUon6Yj7ljlPfNZMLn8wdnBYMaPHEGjBL
24eLKTdm/9MuZm1+IC4YV1trNm1MZ5JxblZ2yEXIFZHw87C5aaXbfhzdOd6/fZOW/zdSLYQUwdbg
SY+aRjlwg35+aospLLKnRu9HnJKAfEomy+TmIqNo0qsybWkarfK7zhoDxSO2WizeZJ/lS0IBM9Er
IBpyEdKY2TbEsk2Ne8FHgZvItaMmG9lgnn9kfLdtxCjfC5XXqBkJX1w3FF8P0kzVVYSpLo6Pkf4Q
hYWk6o+nHaaMIhnCz2xn6d7tHAf1pHTwWirLE6dLtM+rgHo3dOM9lgkTapk430ZQknatVfoPGF4l
h8QANyhEHWE3GAZfIw6edQ6v9WBX83BTEQBZr4bZs89wHDOcgjCVqgZJ6Wrj0+H2LlO4TuA6mOIR
+YjoaJ3VTBpp7I0bB8fDlwlLReDHqAOD7aydE9hU7omLKHWmpdlQYdoYZ1rmQ9W3+UdydtLvlYhK
mEammphGNREuaWNpWnQEkf7kYfW98XLZ7B2lskMyJZqQaeXeuEjWNp0fF2pl5fF4A2RXfwHGIzi5
bre4Y0BqDtJvBlODd/CeDEyTYgy+veaY5wwQCUyq8QlUBz0YxXUZVERLa6iBVPWgQwZxHnSZ5+X7
3JRZUq0t5cOJLtG/iNx6cog3X9k6wvEkzfMzLhDTByNLO+pSVETXojcwZptQ4m5Nzhda3dHayVL5
hx7XhecGh8BblBotY2uzh3bttcTw2VeYerIihoyo19qynsu6AUiIJJHYgP75aqnsPtCIImZIcY8i
3TVZgaiG+3Hqr6LIupMBUg32tuHQEfa8mgzd+asmki9WwzMHXKvupiZ7FwdOtEZfk+J4mWGKApCN
IR1m041JaygR2pihDQqrdPgebs27IHQ/R3oy91HXmfeBmKdt0rgfQW+hLRQFaE2brI3EVY8dqlJ0
Tw3zZt2POH6malUOs17nJgq3PqmNVTdA6/LoWtiicP8Q+cV2q9Qnww/VDni1gKTqB8C90cSH0QHE
WoSWUWoREUsI5sDigs6y4RgiJSb03QKKawwbKXTlrmlb4+TMZYnqmYSjhonhM5IlE6/l1sP4fHJ8
fAhlUt2gtOUJiVbUp2kS9oFhfbYXVmzuvZLXxTVISErJJwK36xH7AoBECGhX4C3BWptJ8bUZ7PBT
QjTMi+u10ydraMZjDsxwSAdFNhfxQGeMxPB+7lKAmMAcDj28sxtjArHvs4nh6IrZXysORay8ud6I
2iXs1wxzHGNn/cEezOLKWqp7dKLVFuoIYtMJTpWy+ngn3Lo4xyDf4ATgDE7JvyZFT7ZL7Or6Ahxu
3LKfdobrA6a0ZnoVJMOE4qQZy2tzCrNNAAa9nocJdlIJs6XCA24Th5wcYsYiHhlntQURllvuuDl6
LvYYI7GrGxmZ02nuzPYjlAf7RvKiXk8xwNkGcTj8RBMyxTfiAUaMeUzaNozgv0ZMya4wvvYeL8bi
heOJB8OkvmB4EmGdNFKdDJR8OGQgQQwVJucQmesa4jFRCxqd3n0W2vWnJLHSTWrO4yY2qAsNp5p2
WSqsAzR0tF/4HD6WXZsdapCDl9mITGJkCG9OGm6yrii/3KzEbR3i436arOraiubg6LUNJ9eIumJN
YlzKULqotqoZuHOsbm+WwC5EthYJzd2MPROZbDezV4GXM/riZ6TKcEEHPkTtbPFJ0l6Zu2HouCXD
XXKXcCVFjAUcvLVU5NwINgbmTS1tXidnxr9utlZeHxypVRy8cFwFlStrjgPi1ZWwQCqogYfHmLjX
rVVKxMbIWfA6dWyU//gV7bB8dU4M8oz7iQsQJcowfTUHzBYRTkXOZ+JjwaBJLejuUdLyJ8hs9/gn
1ZvGi8QnuI1kxRAgBP5b7tpE0v9TL1onR5s4PbIpCDQD1xjogT3CvSMLF/7zkCX4eFtBRPp8/wBS
ilNs16FMTkdUkbF52wQFplKMHoZdUw1TtOPr99KvKMzr6Ny0eY1PzwSqDnMHc0r0Z+amscifOism
wBU7KzIzWC3Sjq7hcOl8PlyO9//GvPzBrRvTNRv10v/esH58bqO4CDHS+LVnvfzYP3pWJEZ/qaVp
ch1fLSRpSqN/kq1xmfOsxXju4iL3TynUEp8IkUlRc7u2fUmH+QfPmk4W22dUUEinaDAFn+4/4Fn/
WgPzijDa/uHDAsl6sQv/tWbDjq1GD9LDgBsyMsiLWPd3GFojRtRj3X7+6Yv5Y9d6uRhOe3jmmcp2
ud1XZX3o6EW51Nl3kTFVT4VdSpKXBvWYxhA/GPWY1RNsaftZDUnzh+p0uY9/V+D/uLRlQk33XcIi
naXD+amjiI1U6I6B+N2saOUKhQPzdphGT2+93hUPFvgc3F2zwUIWkxbK7Lfv/NcGarm8J7HMNX2y
RHhwry8vrTgs2KWtuwxnV6hpxoDNldn1c0UK2HI5zUn4h/ZG/mrE/o+LslRsCDQucbqvvu6iIv4i
xLbzzkE6+oDq1jrg0kK6NHCIeqw62gw7JteBU6PHQjDq+u7FRWC6y7CMtdY1B9CuQsWl9y0WrMF2
nmf72YXhtxiOD6Y4DYvhwybGeJOY5EpgfqUhgVt/aAaXtuHXRwdjGMAGOAfPsb+1af7oW70mHeuO
GpG10mf2QWc9wnC/1eIhw2X2pFPOr7ef2OtU0eWJoU9EHIEaW/LPXxeMa8Do104j7hLydR5+BFJ7
RfTdTDRzAUFOuGNX4hrKIaz1KaLEePv6f38xPUvQl3ouaXScKa8eHlESBZ6NGqsVw9X38fLCMJnE
tnioxfXblxK/WSgILnmzaPHJA3vd3geT1xWm2Ys71Mv6njqySK/woKXcCyyrfcFw0X4eTHd5O808
X1feyMtiJJ7GlBJSytuf5nc3bpk2u6XwHIi9r25c2kapajT3dz2Hab22MUMvzwyH6HfjJRb57av9
7iVZEEHeS/7CZ3OBIn7aGESVmIRoD/KuaRlqMF8n7NgOdXnqPbMk8j6xmaO3JROxmFWuCIe+JshO
MydOhDHCMZnLk+EO+j6EPRxidyv9c0dFuxWdS3h8NFBW4O3PW8acRo9HhTYqu3r7Jl4ll1/edE/y
/EAzHMwwL535TzeRZGHQ++gc7oIgIfUek6kGo3PWje7y6qlpcmONjx/73sQXmDMD3OJHu8RtT6re
V1OObD5ObZrXeZyhC4jAbF/8xtT3b3/O3+yCi9AIhZDNh3XMV4CLwdhqwP5Z3Dmzxxdy+ZpFheeN
MAOB60vzp5UtXy8m9Hisas5cwF/UTK+vmHehTMx0au/GyipPTpc7z7h3Ln+zaNp609K3jeVCJgvi
IGio35OoWI0wkt/HBBlVK7J0uxeLUL1bxHjxzjR4CWLLZuNc1sTlK8JwkMMLcyl1bjFtOk2AdmfC
z9FKMMnBz64vT29/jdzBqy2RoY7Jc6bEtiXI32v58uynyiPAO7zDrxEAoMLiYJN4RnJTWxkj5QL6
6oit4wBVUTrUt+t4IEPgSuHwmawyfre5njQWRzKRELnzzrsi9h4fSjAorIsLEUJQMQIHxikqIJjb
ZjQaH+CPhN3G9MqSXKuLtaWtvKjdmNLkzUgW30uOgMUCc+H3235V3JFKEJ38Nk/ONEvl9ZBQZSMb
atAVVzLDMBrPBJKmpuyrmbZig9CGgSaGDbhJTDiMvExOObnHboqKTdxxfh9N5eS4XlhJdUveG76d
kMTw8LQXO0/HI2cHO3DPqB77IkvGjRV43nul6ohuBhMaXGLlUONP6IRYZGIxNzVr2jT/S23AWlhj
zNSl+1nPYBJ139vNQdZElx4CouDOMuxhe1ZDcDSBvt5P4yCg6ZJ70dwZI1K9VeJ0hQMLWabwuKOw
qm69MM/gaCk7CjZ+MqpHjK04dlPWiIfEB6eKEmlXnUdonSgN1NYTHaZBeek4z+g5KBPwghHQ75aN
eKh4m9t44scmr80iUkIBy32swGGZoTb1zlCa0p6TWTCgrGiYepqXI3AtHqvAbvUZfAfn1XC62LBW
scYRJIwjTGJU9xXEyEWQQquKbzzhP8rKw+tG2kSSKebMNRqv0TTnT4TgxkcJW3XjUwd8wQu2hDJR
tzsCYYIrRpbl51y1zqfSItC5dqvohYWiv4V9kHSrGVRuY/Y8HmCmDmFrWDkERnvDmoV1gTuCQmv0
FcQhrfyye7FrSGMav9XqwXD8OD0Nhd+mWOMVmcofvAFnUcUCyKbS2+Re7hvpqsMLc2FQIBYOJP+E
xi4dmA52bIhoFU9oachwSoWqPhnR4Fp83DRhPDjVU+7jZrEUPzNSYcjifNPYJJUnMwQ7Zrc37Ofa
H5kIQFevJuDNIPugjZYnNgUdhwINco8aQ7GvMDGNd/HEqlxFvuAwtQvGNWuGKQQkNi1P1gUzwMYq
KY21aTb+ZlQjy6sI4cu16cCWHdsQ47H86dbz5NrPgTOSNoezk94SosFulI/Osw5m9TgCjr+0c2Qf
QBrZeGz2Ic/O1TZvIohnNW+oj5GBxa+famdBqqBlnSjrgsceDyzUZnl5SotUPtTmQmhGM6DOXTew
P7OdIYvIbEUEmhAd/yWcFwRliCl8JNIWzHM8xsdXPl6Gz43kpF5hS8//0UQiuYZAwRaDKsA/h3Wu
zsor9T0+EovB6wWNWPZIajj/HABAnbykbmBO+i0uTstXqfD7e2jbfkkrWz4tDnAkbNBVM3Sh7JR4
EsTTLfFc/DHN4I3dFJBM92E4iOt+5okMNpXhJBnDwPhXWymT6b6PaTesLJEPScD0hjSJBYBfqsdJ
8t0LMFniI3l/E1rxoX1BU6nvk+VPDFZg2YTY84MvDc7zJWiCbKb2pco4bXGeqp/ISKD61XE73V8K
hTmti+kI3dF9lpr6PmkzHm3Nh9HST15sKyPBOmZkcCjrhQoS8Uq7ZWBet+jfyjPLiGcnl09blDUH
T1ti5RXwiczEpAgvSY7bOiKtnhAEcppPqTSabUCK/LOLvQVukaWLvqNuGz45wk0qKACjSZ9ro4Ej
eilwoPepbYo11cuP5sdaSh/sY0A/M2ey0Y8gxcFWGhW9/W5ErI85hGOTNsjMYsexwwcEckzmlW8U
Y7KFIxJ8yQwM5lbF5RUSAOj6atDNUgZx8uBhPN759ti+ZKrlGVWBT3HHvyrkjc22sB32tnJpVYgB
BFqbCOVgG7AOLk/6umixbuN2yhM6C/ceqQTqHpJt+bSoupr9OHLiIsekLke3e22ijUCsY/f8ZgQu
+tb2QQTfVSM5GJBIAnpA4WKAS9bb7Ftbxmx8GNL0CCmBJszfha/QkMbeQ5IC7W874qV2llSsETi9
zjOZJHynGhoNLcCyCaSZhc0ApoP+OktjPKQnxzrUijescpfL52Pnr3HiohxDBvaUwHY7Ya/Y7Cn3
a2w/LZ4qaXe4MXOQ8z2MlKCqiINHLA/0rZ5C9xkVBe+riZEGydeoJzehwxvfNC2f5LISbZ0ImOAx
W4AjqNG3mICx+dhhHba3iui+8eCXywNKaputSZZBvc8bgXkp+gcoWbSj7RaGD0WR9JHcreQY5u8n
M3GerSUqXho+PQBEC44m7YuHkcQM4DUJ62bFPo/JJDK16skNK170Woz69nKHnETUyO1iStWUAIiX
hncejeppJkTsgawpOLRs3eZqpKV9AM4XD9DPeCzdUqXNeIpkPyrGy7E5zSYrqsoM62D5Efc+O5U6
F5KRA6bwQPd9TyezfGugaVqBeAsSC5kd8dK73AW+WfZzBUXfWhcRk8UsLXit5gn9rWfN1hWiJEFg
RBuyHZEkEa+l7bM7Rm3jwN1lyfcs8EDfR3HgWtsRT3EiNx34rY7qM+deN0RgQSy3U9i1jek8g8+x
avi/1WOhTdrWrLcPaV0iCFbKHzOkxC4/zQBN1u8BcUeWCKk7KHuWdRUnl71Py8TYlaFgk6cUCZeW
HGolduE5a+LyBfzYi5bGfUgk+8KysZKewolzWbvQ4DjWdIcDlvbi6Quj+ODusj5tiMa7BCBgNxS1
nb7zep8l4pt9s7eddDhG4dQAcl8WBIIS/3tFFvuwzpuh2RsJFtgZ0oNnYF3xcFkVrk55KZDAiWvX
ZvIt6kJcJ86CNmDfhvUJeS6CDDiHQe/i/GesvVoCQjT4aczkbnBDxpiz+uBPZhjqMTHZTRRCzYb9
XlxjvtHsWXLigblSSU5PFvJmeUHNCePJhb5fsWj6pGS3t2Jxw8xyvqNTZ1GbmOv0625k077sgHba
EVhTBh5fNlTa5fjuEr4lC8EHYBAHEBLy0JrwXR86NoUyxB32qjZ8xXYFjQF/w77jNbPqiesir9b3
+WQ3uHnRqj0qPVH4OZChGHcOUOBGSSzeJrEbPIEaaqH5/UAypN53/VBEN6JNSAst2Eav0VzyKRy/
4woo11ntpgjm5qFzeoqQ0EjVozlW8a4gXIz7xVgPUxnpve99nd9Iy/kaGYGxTqEV41Bao9xs2NnH
NEy+hwj2Vp6scZVHiJ6uh9LiBdYcjwmpB/V6iuGEd0Ceigplch/TZOJ7jiseaOlgcUAoX2JdmQWR
m6uwLjv0BTo/xFWVvLPsVog1p2Z+oLPX+wLy1bTGv6VAKMnwV+mMesGVms2QInOJPJVI+LRuO/NY
L5v/EREOQCTAPDVVb5d0MGSxH4xSgsKA2fTrOiOc+n2YQIXE277i79hM8iVZzqxvQQBHFK9js2eC
x75UD9Q4+VLS1ZGv79Owo8KDNLbuycLCn41VkGbssqOleFVVVDNKNRs+Hk7NgE1oLMeNHYx8Un05
TIKIfXt24jJF8q7YklJVqW2ynOEC/dBj4AesoEtjGJphUR0zRqFseR17WulqLyBzSzd7xNbqHKvQ
PoyVEtehdtSjMLr2Rc4YKyD5sg/0YDzXwpWcn5B5Wa15yG41I/p7GLjy+rJvqiRlc1QcmBjWFbwT
2VJvVoHyz3mDzompFfDVqO3qKUVxiT8T+15T8wp1GYsnDlA9GCXRe4s1xGqeEXet6e2ivYQi+M0e
XLNFHdvzxnUGsg4nrdXZ+FFh1GAkBidzDg/fPnjebHoHGjbd7Vv6G9RsfbNjutRfYWuBKBk6FIPm
dBYPCO+B7BzFrgTOw1fi4Z4P1hRIOonc5WBxh8l9iECs0XJCZarQrlw3c7hsB5eS2THz724ocZJC
j2peMVH2/K07dfKKK0cPUdPrDzpy53OEOuED6sN00/KGsDvT7cxXHIgLx9/N0RRNdmXcNpcEA8pp
0gysxtJ7GTrG176ynBeMX+dv6FEGfCB0S7k9YopLXUX0XdWaZ7FEI2RLSMLiYtIwGl6yE+q6SOot
Eb310bE0JqdLwkKYuPFHDFLD9y41Pva/eTZt0iWRYfKd6VpZVfAhwgrra1lP/CZsEAhvQOxBkMN8
CXXIzHAUizYUtXujBvcHr+u/E54/TXjcC4DyxoQnbr+WDBh/HfD8+Kl/DHh8968LTAzNB362Dyfv
XwMeJf9iQZMWpGy0vkv26r9Jid5fpm9ROQAJ2RLOIODjP6c8EqMdywPPcG25jA3+I8O718DbQsZx
mH3bFr9NYPj2K8jJYCJK8RlwfxSbTQ5XzxHsFvNEUOK6a2h93oaofndB8HPmPAvu5opXqGrKXVey
yp2T5Ug86Qam5PhGwZnL/Hof4rb6Bwj7Nc633CBhS3xfjFcwHHyFLKrEnVvFuOzklZH7nCytxaVY
bZ3hT8D8a+yNS/GoGQkwkCD8afFN+hkwblDDhn0q7FO69OAxIta9081sTa4M2VVRhTx6acJ+tTRq
b3+rv7lLVhIjRLh4jNEuMPBPMO9Y45ZpGo19aiWwdOFXCwzvFBxwlM9/4uCJ11MBbpQViFzZcQVw
zmuQUZcZ2Qg6tk9jyTCPFpCKBJmtSTE8dB6nRQEMFx1zDm9/PTU0yeyBJW0Lad/AGphU/wGr//vt
k//gu1C1MJaEu7k8mZ9uPyHZtgfptk/+iJE8HnnQEE3GaRiZ/J+utQQsMxexlznrqwVF1p+J6GGy
T1Y7gifYRvvidbm+75ey+u2nuiyYn+dbSsFVBhR3HM9kab2e9MRU4xw/vX0agug70ia1pYH5T6cq
l4sw4L38k13q1aoF2La9Tmb2ifz28pT4A82M7+K6Lai9/zTtFL8yAZmmcEsWTGvmdsvs+vVAyQ8s
McyGsE6JjCmuLwMUOA9U31nTVk9+ndIRuRMv6TJwmqIOu6YhsH5QFr7q/xd+K38zbv7NCnZNm23P
XF7Vpcj4dcEEUsggcFP7pP1OHi2SogycfCiNKqNlhdL45Ns0ldTq09wzyby8vM4yAWUH+dME+ner
F9NRhXqAJ80M/NcPk2bK1TnGGKcWGtr9pU4dcVk50cmo7dsr6neXcglQYYLG0fK3ObuufFpsr7ZO
scPXq1TIK0vkG1u97/L0377Yr1s92zd8VmaHyuZkYfL0evlWeD5ldV0ZR9QtdAgG6d1PhQXQNY8A
lQPsO/8PE0Lx6xa8XBLGrmdaLm6xPODX0/QqnSEO4yx5NLFl2iEGo9Bvm1bfu6Q53cdtwHO9dAOY
fIMqhLxSOdODk2cUlPOEh9X7eSmWLzvID6hnmkFTVkFkkEwUL7DM21+Sczli//2Ww/hwPXZTFiKU
DrJyLo60P21eCIASW2NafmwzM0e7ApmrjF3jKhRt2qO7zydmijQLTYnTTlJN7lbwy+6gVgILkBtG
50nAKw8ywK30ZYa7/qJlytL90dVKZhjRhsoQFMYRtHkr7LFBrJemJ3NBVs2EH2sWJM2b+DmSnSXk
K5nUT90ytfJD2zo2CV/giszj6RYPOrBEaCtQFOfIgBmqglrsBdnf2H56EXS1XEXIl/+HvXNrUhtZ
tvBfccw7hO6Xh9kRB/re7rbdvozdLwRusBAISegu/frzlQQeRLe9Z1x+UJw4mnmxwYVUqsrKXLly
ZZBQR0+zXF+nY1e44zcEQEU/Z7DZnVCwQ8kMLiBAknqP+hIrJDYIocDsM3RucbmtmzY3l2Yeeg11
ooarGxTZswVZpN0XO6Ypzw3ylfUDysAw2LRsBNYTbzz/Ua1dXpnd6BbKLiX40Cda1rL2so013/ga
q92gD8u8Vl0AchUFBKjTALdbYNKnuJlpV8XO3j0kFtqqZknYSyNlo5hgf6lpL2lEt5226OOIZji3
YBrk/GbAFHplMKOkCz/VNA29bBPkbeq4jVBhvDE/bjmzH9LUaz5pkLUXsSvggK1FCkitknSx2Xqa
4EJn7nmTzhDAderE/ZTHNd+i8E+/dmcho2xF2E35BjhbLuDe9pSjaNu5oHAu0CcUkSVrajAqKi9r
m0JuWo9ZNGDd0vfFvkHOQyAzoI4t+K6sNaJfsmnVObrFwIYtQLrzUbtCsRWAyqaGFRRzvY6R/I+c
GsEgZWZbN20oOQLfQgzJKEgRa5UggMACFw2B6XS9sCLEZFjBXk1LyMZR71cjEl9ntbkFkgHQB7mw
a4PzBl4nAbMa6qzlgpAP+aAZwzoZdRU086jexqrDWZTRgUbId3EuQwQ3ie9jHSpiY9NYY6r6pHCL
aGfOLbJpUHbCBMFes1aT957eaFcNsh72meZZxmNYFOEHh+raO0oyg7MdxF+VxnjgesitK8mNH0TF
tReIVEIaVNW0DBsUAZR0ZoHONX45USzyYhO6jdX3DtUwVNeuKAPeblyX1rgpQD9pjynVHfWHDTUm
57RKjOObjUJRKW0tNxTUI1T/DsiIYtX1LN8CGCTZN8doomtTs/N71zKRkqirNRXO+QbLNG0Eqlsq
MbWdGYSPzxC2k/QiNWvrqYI6iZJWGL4m1Zl4F4LIUaIZGPtnKgRMVC3z6N5dF6hPhU26evREBs6O
svgODUzrkjzE7JaGg/bu0klL60sMwkZhCnpWFm2ibnRji3hSVRrNYxjsNui/a80UtQ9eowPVB/Hg
Mnxcx2s7Q8SAlO9GSexL4YzStaAi53kmKAbnO3zASYHzcrF1tEwYJrIAsIYfciC/a+gs8fU6WaUX
tZnXS+qfSxQ8/dG72o22n/1NQdO7OkQ2IKTR+nqHGiCl6HM7o7+hA9B9NqO/4jQvEvVii3T9mjJz
8GcSlpQAzyA6bxI0D84sm/wTYseizY85SSD3eJF483H5Gk/XuUJ4vDbPQr+Ai45eB4nCwJ3RUZpG
YJR4p8Dy6eqsiWpU27ZR/pGqX+qkizC9yOnRBFKsPAUoAH12A1+b+K5aXaQjVETygPtw6a73jlOp
QZwT8/7aMnblJPYU3qgNC+E1+EP4FspX/BZ6HYt6ZOGRzdu0wQh+dTpJRWrnPILlur61KgEj0TkL
DB1rmy28RMEgRY2rfqiVhiWrZGSyEjuHc+LkNDo4h3uLSFUW7RRyyKTimimp/4iKXRJmLeJl10Fy
ldFuCCwmN9EbQmWFFmVJIEZTqxjhz5aHB1MCx4wK4LejijgqRXtsi0oSwE0RG2z9fGUimFoZ8MLa
5FMcs2yn6PyTN9mA1X3Rop2HP7fKocfAwI1EcUsabx/pjeHE3+q4MERqMUPo387S83BtlEs4KTua
im9G5l/k8xGcW7npFYx8xInDyvPpEqWuV1/TIpuvgVXPTQNV4+msxnx8pr46H733mzjSrxxtRWsX
0LKpRcX0+aosdyiSWs1F7YTxR5gMqA64tlF+LMxk+0CK4psWoGZIuccbKhEArmiZGsBQTvJzI4+1
hZetvEXj++V7L7d5c+x4OrSDy6JK7tlU1hcrf1NPdkFq39AlMY3OqpI66WlqYcenm5zOD1f0zVRu
jV1U36EVrz9YTeXTInWLGODE4i3QyhA84dMoLKrwvFIzFGaSxHjTwM95s0PA52HrO7tpEqm0DirQ
m6H5iP41cq3iNrNiJPvMmeajIOro/pS+dJT2503pTqiOwVwg4I00h2PcQFf4OqME+32ZeRt4dLly
l9C+5nFTWsizJ8GKblf08SX1WeseOre1f0clgH4zcksXUbfCS+eaX8a3WxuaQuibaPJZygjeRZZu
E1jVtX8xwpmlmlrVNLrQ0+Cavi1wAT9Y6CtdFaHeIGy2mr1W6rx5l9HPHolxr/ySB9mOPj1pavg3
lV9V5tSJ4NhMnBmah/dWBcB96a7yFGm/cPR6bTfRR8VHDWo62uSoctLdRNmAizrlfckJ/00tduld
HsfFZcVBeBuu0y2CPO5qBmqvEl6sMG6X6D2qPinlmGSrV9jFO08r6KQSrmfQqFNM3pdNlemTpA7M
15WvYUZ1pXaz6Y4myeWZhlDfjOZjkXaX2TWSqzCoVOfcCWwDg6gihKpZ+ezCHe1QWInBdw1jBw89
sJqrNLf9hxS5qI+5WqefnKA2zouqoWn9Gs3HDXWWSEYAe9NEam1TwFLaKGPMmhWqIBnnUKZQiDgb
FWgMGUzV26IhTgkDIOypGc38N/DDqo9KUo7uTD+jdsTXd/qFM9ITewIT1LxAIM9EWU/z3fQyZ+1+
A6is/oodPXsqzZm9KC36cl4oJHrTKckvsi7rKLCTycwBt28yWt6cJSvYTFd2Fn8zV8h4pWtoBZPG
T7MbvayQZ4iiELXhyt/VEwNkfUpT4+TNKCAvrCnWLEPlC5/da2o0DyHvCMHl3Mic202OICPyzsXn
FflqaDVes34DLmwrkxndy96EFK5nE6otRxCHdd5aAICEpFRcBlX+qYJjjwJS66//Pxb6X7FQULKj
0OZsns1fdYXd9/Pt8s8//oIfBNu9R3Wn1Qf/5kB1V4yxYhL8W9BmKQcUPTwPVHdV5SORs6X0qyvB
PtDdRXW2oumHluk6Ed8BCFVEP3XkH0BKKaCEJf9v6O59rAUoUjHBWnSXil8Ddr0uIuejKGyWl6pv
znblfb5deGmALMDXo9l4AXPgwY/AnOc/cIK0JpUebOOKH3DWGE5K0HJ37hf3vkuSdvHzn2oj66OQ
EhiM1vRUAVBS6lIScIoo1NRiBSZu8t3aROt2jWs60ujeg8aro2125mO6rjznaUUD6QxeV6ylowZl
TRN+wg0MwJ23XcDscmyPkkhjpbj25SzxRDIizJc+Dq+/fZ0nRjoybqH+NtdB6q5nyQdnTTmTBUl3
9qHeZRcAPOZNivTF2zUdKJGuXc92YTaFcE4WTE8oWNEKa0QNYFnoLgoqwXa32rzfuZpXQL4zQmLP
M26CkiwE7TSqs3LtJiFY+1jD8b4NZrsc3dqiDsqLLZZP397ambk+M5G2uHdUejI8UrWG3PTI26Kf
mGnJVEESW3+DrkPc3K4z5H3elxCVjPBcLzxaWMSisgjBcCR+Ez+9/L9lNfbmT2zq87bHwLt8mdQP
y5RzNj0UkYhP30Z+mH1AQDfzs/rffunnA+2tSWeHnqI8zMQdkMDuZVfYnUeb4fsttbfysxGCOXec
LzBUukt/A6JQRaBDQUSxb/f3I5fSGoj1pOMofxUXW5jcz9Hc/Ojpf/5g3TT+/Du9W58vsKRnnI6J
/5QdG1QhRQE62EtItff0/PFPxvj78akS0g3LAn39+ymPZ8FyxySCVMHD7mahm+8BzYLJjUtOAk2j
6SEBSkhxQ3uR4jieBLpQjYnIhCQIwLi4hrYUXpJL+ddLgQOZwgb+0/uPb9OJGySSCjC9e3pOw4Ht
BEXhnqU2go66C/tA5CK7NXAyCSJzawDJagoZ2vYa3CSQMJCdBGMsVDSoMdzvdmxefyOoLAVI0WSn
DxtlWCuBmj3suNxKcPAkqQkmE/SyNVBEZSWZBatbcwOyhSpd6mQ3gmGMdYgJ1CHubR0+dn8N0LRP
ZHyZn+FtARPTLff2jTFpSQrcEPxpr5PHh6ZBXEBOhRRsew3PGKL21PkqXQb0J17Rj90CjbPAsCiK
MrqnPLGGbVcoRbFUKrTaq9t0A9oKNvGj5FIw1DF0GNXUOV3b68Qt4Fy0EQQi1BzcGtC7WFtqJxia
iKg5+H+wE1TFHptUDYuIstsqgzMHGPB/GB/8cCfgF1gGL9kRxc7iOjkSHbTkSNfD/Njbg8EdCo6j
SxtFITMgNPUPUQIO8PGZYJtjwwKU0Sl0aK/hbYgX5Bn+tYNsj41Wt8qxu6c8WQqqprAhWC0KQaO4
umkfkFEEbRMqfHJmARcQeUTYbd0kCDPbWwtYTQAnRbiJ7TW4DYHChmzYrOMjKviAqCuePD1UTUHi
hFXTPf3g4mUVbYTOcft190BzxqYQsNT0E0Pg4B058FM1AcKKa3AvHzKQYCjKbQE8YEJhyDv7g+90
FuhCDeMFZGKws0CpsXSwiMAqyxxWcmfthLk7NgQAaFQe0PrzcHJ2/tiAzCFsSqGIKrcWlDE5AmbT
3K+FE3PouGN+BiUZtF26a2heEktBMOfkZsEgKgImbEV7xL4/WQuskDE5BcNFi3Zoz8/rcWQNIigy
4KGLzP3+JZ9aBGtMnMCh6O5DicHNAqCPxU3LrQKOfkBSOip06JDCtJ5YBLQ1hDkYbOwMQ13aWXY4
Aw2eUpB3X9gLrgPAQmqBrEO3WLpgfUB2EQkqtzu4f91F0AHJyJ6AIXSTcGoRXILHLlW7d6a7xTek
WYB+K+0pEDJwSJKC3UPnJ3ZB2EVa7gG57sG2wc0CBlvIBEnZBfIr2AUKmIR69rFBcEzMItuEOeq2
wvDMosGxJfn4Bu8YwJDs+94gsLd6swCOpMAxcIa7CFwceslZ0CFoCGUlqAj9x3dVEFckpTVnf3gO
bxFQnCbtIYjuAWAo393AE0uAn0hSRRPlJ53BHByiyr1J48oibhamwDx5ettiCyBuLspe2qtbbUM6
DWj4ILsFQFTJIoMV2vu48MRLtoFWIB7pcLLbzTakxycHLptYI7Pk8Ozozr2cWeI0YGJwooUrLa7h
bQEiHFlDYFgwLlxBLts7wSeLwDXGEDsQAt73PxnSIsBASe8BBWtPAS5lOJ2dOzkNbHuMmqUjnOdu
EXSh6ZBmQQX4kj0MiQEsFDQPSPGzSAkcjTpvARt0szDArQDdXHIWDMBSkmuABi9nGVWFQxEVH1Ee
OjiDyA6VRtBAyIRsswCk2+vEFAg5aAvHUUCth89xxIe0F4S9ll0F+thyqB3HA37ZIog0LLknsJXu
827zDWoW4C/LzgI4Ij2aAJX3dpGnPA4SbDBnnEeo0p1BcAe4I6ghlpwFHRxRA0BSjT2CdHI6oI0y
RuWYiXI6mGZAq0DgqLKhoq6TV8IJ1g6Y+snzO+L0JNWs4o611/DOBR26qOQqEMwD3UWFBLZde53M
AulmIiUYuwea2gBnwVJlZ0EgaKj3267wNnqmgJQCUTQKF/tNMrzHN3g3souArcAzkjrZY0MnIWOX
bWcn7NkNQ7IEaElI+wYmfFOQchoRfD/1jhcBfFTdQLNBiCq01+BORXjlWrcyJVBkPCQCZqbgb6z8
eBawg+JY1DTNGtwm0MkPd4e0xPODnAKLIOz0sodsO2OLUAltjb2lHB7xBkstm10ENYKZTfs9pqK9
cLaOVwGnIi0OqSmlOKy9OC/+qZ/8D8zG95KX6coPFm2xi79MXyp3+dEXDtUezz/fV3pcL/78Q9Sy
9L4oal+63162BTbiz//pEdXaUODow0No0P7O/p/vH/D5T/d+6/BUh7+88pfJnAZSdftBvb/Nrrbv
f4L51/l23itFaZkef9/Jn3/07vPoKPgvA6ebk3FFhYv0uAm9RcL+wC1ZXn7gzTxM5+nhFsVrVCka
PPy5q176lamYzgP/W5SEfu+uu1oX2bumeC9K5ovocJfirjvevPzIYbh8yvynPOsN3nJxZQc/Wwbz
cp4sj0fuuI3SI++Lq15F314xOfn2a3/aO8KY7K/QdC3xF733uediyY58uYwSr3/LeEeC+io78hUz
7vuHcdrlrbfKhLIDXy/mq94C3JcuSI+LgHkY+f0d2dF8pIcOF/78xIp01BHpkaOyvyw6Br/ssLfP
bVNHb5AemAHyp03dWxddnlh26NcRDSOfTXOXfpQd+27uhz3rsS+glB8XkYd5uDiejn2yTH7oNJ0/
oVyxzLLemkarTqSjpMf3n1a+N+/X1HapHvmhOQvSKOutbDrHiWhWfuw09fk/jnu2SevytL9j9ChP
Tof+LTdOy/oTGyLU8Fz5Kblffk3o+dGf7Y7TJTsf98ti3j+34EQI8Ft+4PLV1Xwbpyu/f6wzvoCV
f8f4N8skXfYsFdpNAq39HYPfLSv/qXeMMbgAQX/H4F+iZHMYqY0POmRNeugoyVavpvMk4qTsLxcY
nOrhF3/ddb1vf+Bsvjnd+x2fSvb+36z8/ox3DB3pYTcBHkk/qtnz4KSHTpbeqWxBi4/JDvx2GYYp
XWnnJ2ECSrwiTys7/MMqWixfXafPzrauikR2+PdR/oOFuEfSf88PPF+Ie8Kz7PAfmP1lmi57LoXe
QX/yY1f9qFLnpn+Dxf2YzVeHhSFsyh6jk73dT8tky8nWGxnK1G8whJ98IpuT5b0H1mRv+ucNeb8j
Lr8GZfy1TLNXL958h4dJ3/zPtOZl7/3H2k0/HfklpOl7tvo5/nQQQnnpn/XBNfGNp2A5T/7zvwAA
AP//</cx:binary>
              </cx:geoCache>
            </cx:geography>
          </cx:layoutPr>
          <cx:valueColors>
            <cx:minColor>
              <a:schemeClr val="accent6">
                <a:lumMod val="75000"/>
              </a:schemeClr>
            </cx:minColor>
            <cx:maxColor>
              <a:schemeClr val="accent1">
                <a:lumMod val="75000"/>
              </a:schemeClr>
            </cx:maxColor>
          </cx:valueColors>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Reversed" id="26">
  <a:schemeClr val="accent6"/>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Reversed" id="26">
  <a:schemeClr val="accent6"/>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10" Type="http://schemas.openxmlformats.org/officeDocument/2006/relationships/chart" Target="../charts/chart16.xml"/><Relationship Id="rId4" Type="http://schemas.openxmlformats.org/officeDocument/2006/relationships/chart" Target="../charts/chart12.xml"/><Relationship Id="rId9"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3</xdr:col>
      <xdr:colOff>419100</xdr:colOff>
      <xdr:row>1</xdr:row>
      <xdr:rowOff>9525</xdr:rowOff>
    </xdr:from>
    <xdr:to>
      <xdr:col>11</xdr:col>
      <xdr:colOff>285750</xdr:colOff>
      <xdr:row>16</xdr:row>
      <xdr:rowOff>95250</xdr:rowOff>
    </xdr:to>
    <xdr:graphicFrame macro="">
      <xdr:nvGraphicFramePr>
        <xdr:cNvPr id="2" name="Chart 1">
          <a:extLst>
            <a:ext uri="{FF2B5EF4-FFF2-40B4-BE49-F238E27FC236}">
              <a16:creationId xmlns:a16="http://schemas.microsoft.com/office/drawing/2014/main" id="{540F52A3-AF51-7632-9681-7D29CBBA19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600074</xdr:colOff>
      <xdr:row>3</xdr:row>
      <xdr:rowOff>166687</xdr:rowOff>
    </xdr:from>
    <xdr:to>
      <xdr:col>14</xdr:col>
      <xdr:colOff>95249</xdr:colOff>
      <xdr:row>19</xdr:row>
      <xdr:rowOff>85725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0D3D6F6-1A85-0328-FE60-DAF5E09248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90974" y="738187"/>
              <a:ext cx="5591175" cy="296703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542925</xdr:colOff>
      <xdr:row>3</xdr:row>
      <xdr:rowOff>166687</xdr:rowOff>
    </xdr:from>
    <xdr:to>
      <xdr:col>10</xdr:col>
      <xdr:colOff>238125</xdr:colOff>
      <xdr:row>18</xdr:row>
      <xdr:rowOff>52387</xdr:rowOff>
    </xdr:to>
    <xdr:graphicFrame macro="">
      <xdr:nvGraphicFramePr>
        <xdr:cNvPr id="2" name="Chart 1">
          <a:extLst>
            <a:ext uri="{FF2B5EF4-FFF2-40B4-BE49-F238E27FC236}">
              <a16:creationId xmlns:a16="http://schemas.microsoft.com/office/drawing/2014/main" id="{895F15A1-DD93-568B-5F9E-C0994327E5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180975</xdr:colOff>
      <xdr:row>7</xdr:row>
      <xdr:rowOff>23812</xdr:rowOff>
    </xdr:from>
    <xdr:to>
      <xdr:col>13</xdr:col>
      <xdr:colOff>485775</xdr:colOff>
      <xdr:row>21</xdr:row>
      <xdr:rowOff>100012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D5691F6-3ED5-0789-8C4A-F03184B4A98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53025" y="135731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66675</xdr:colOff>
      <xdr:row>17</xdr:row>
      <xdr:rowOff>95250</xdr:rowOff>
    </xdr:from>
    <xdr:to>
      <xdr:col>18</xdr:col>
      <xdr:colOff>66675</xdr:colOff>
      <xdr:row>30</xdr:row>
      <xdr:rowOff>142875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AFBD7817-A384-4D28-7AF9-122D06A345B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753725" y="33337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333375</xdr:colOff>
      <xdr:row>1</xdr:row>
      <xdr:rowOff>80962</xdr:rowOff>
    </xdr:from>
    <xdr:to>
      <xdr:col>11</xdr:col>
      <xdr:colOff>409575</xdr:colOff>
      <xdr:row>15</xdr:row>
      <xdr:rowOff>157162</xdr:rowOff>
    </xdr:to>
    <xdr:graphicFrame macro="">
      <xdr:nvGraphicFramePr>
        <xdr:cNvPr id="2" name="Chart 1">
          <a:extLst>
            <a:ext uri="{FF2B5EF4-FFF2-40B4-BE49-F238E27FC236}">
              <a16:creationId xmlns:a16="http://schemas.microsoft.com/office/drawing/2014/main" id="{E715E4AA-FF33-B175-512A-5C50DB04ED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66675</xdr:colOff>
      <xdr:row>18</xdr:row>
      <xdr:rowOff>38099</xdr:rowOff>
    </xdr:from>
    <xdr:to>
      <xdr:col>1</xdr:col>
      <xdr:colOff>781050</xdr:colOff>
      <xdr:row>21</xdr:row>
      <xdr:rowOff>66674</xdr:rowOff>
    </xdr:to>
    <xdr:graphicFrame macro="">
      <xdr:nvGraphicFramePr>
        <xdr:cNvPr id="3" name="Chart 2">
          <a:extLst>
            <a:ext uri="{FF2B5EF4-FFF2-40B4-BE49-F238E27FC236}">
              <a16:creationId xmlns:a16="http://schemas.microsoft.com/office/drawing/2014/main" id="{3A6BB8BD-3D24-9622-3A8C-2F08E90331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38100</xdr:colOff>
      <xdr:row>18</xdr:row>
      <xdr:rowOff>28575</xdr:rowOff>
    </xdr:from>
    <xdr:to>
      <xdr:col>4</xdr:col>
      <xdr:colOff>695325</xdr:colOff>
      <xdr:row>21</xdr:row>
      <xdr:rowOff>47625</xdr:rowOff>
    </xdr:to>
    <xdr:graphicFrame macro="">
      <xdr:nvGraphicFramePr>
        <xdr:cNvPr id="4" name="Chart 3">
          <a:extLst>
            <a:ext uri="{FF2B5EF4-FFF2-40B4-BE49-F238E27FC236}">
              <a16:creationId xmlns:a16="http://schemas.microsoft.com/office/drawing/2014/main" id="{7634B3BE-18F9-5D21-1B94-E42CBADE85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142875</xdr:colOff>
      <xdr:row>18</xdr:row>
      <xdr:rowOff>28575</xdr:rowOff>
    </xdr:from>
    <xdr:to>
      <xdr:col>7</xdr:col>
      <xdr:colOff>942975</xdr:colOff>
      <xdr:row>21</xdr:row>
      <xdr:rowOff>38100</xdr:rowOff>
    </xdr:to>
    <xdr:graphicFrame macro="">
      <xdr:nvGraphicFramePr>
        <xdr:cNvPr id="5" name="Chart 4">
          <a:extLst>
            <a:ext uri="{FF2B5EF4-FFF2-40B4-BE49-F238E27FC236}">
              <a16:creationId xmlns:a16="http://schemas.microsoft.com/office/drawing/2014/main" id="{3CE470B1-ABE2-85C6-EC3A-E7E8353BF4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95250</xdr:colOff>
      <xdr:row>18</xdr:row>
      <xdr:rowOff>19050</xdr:rowOff>
    </xdr:from>
    <xdr:to>
      <xdr:col>10</xdr:col>
      <xdr:colOff>866775</xdr:colOff>
      <xdr:row>21</xdr:row>
      <xdr:rowOff>19050</xdr:rowOff>
    </xdr:to>
    <xdr:graphicFrame macro="">
      <xdr:nvGraphicFramePr>
        <xdr:cNvPr id="6" name="Chart 5">
          <a:extLst>
            <a:ext uri="{FF2B5EF4-FFF2-40B4-BE49-F238E27FC236}">
              <a16:creationId xmlns:a16="http://schemas.microsoft.com/office/drawing/2014/main" id="{6C277133-A5F0-7B1E-9A46-B262560C83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233362</xdr:colOff>
      <xdr:row>18</xdr:row>
      <xdr:rowOff>23813</xdr:rowOff>
    </xdr:from>
    <xdr:to>
      <xdr:col>13</xdr:col>
      <xdr:colOff>1190625</xdr:colOff>
      <xdr:row>21</xdr:row>
      <xdr:rowOff>9525</xdr:rowOff>
    </xdr:to>
    <xdr:graphicFrame macro="">
      <xdr:nvGraphicFramePr>
        <xdr:cNvPr id="7" name="Chart 6">
          <a:extLst>
            <a:ext uri="{FF2B5EF4-FFF2-40B4-BE49-F238E27FC236}">
              <a16:creationId xmlns:a16="http://schemas.microsoft.com/office/drawing/2014/main" id="{804D3792-040F-7DE0-4F6A-F2B15F927D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371475</xdr:colOff>
      <xdr:row>2</xdr:row>
      <xdr:rowOff>28575</xdr:rowOff>
    </xdr:from>
    <xdr:to>
      <xdr:col>5</xdr:col>
      <xdr:colOff>1171575</xdr:colOff>
      <xdr:row>15</xdr:row>
      <xdr:rowOff>76200</xdr:rowOff>
    </xdr:to>
    <mc:AlternateContent xmlns:mc="http://schemas.openxmlformats.org/markup-compatibility/2006">
      <mc:Choice xmlns:a14="http://schemas.microsoft.com/office/drawing/2010/main" Requires="a14">
        <xdr:graphicFrame macro="">
          <xdr:nvGraphicFramePr>
            <xdr:cNvPr id="2" name="Year 1">
              <a:extLst>
                <a:ext uri="{FF2B5EF4-FFF2-40B4-BE49-F238E27FC236}">
                  <a16:creationId xmlns:a16="http://schemas.microsoft.com/office/drawing/2014/main" id="{C4053288-CCC7-1EB7-AFFF-8746D87825B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4000500"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1285875</xdr:colOff>
      <xdr:row>8</xdr:row>
      <xdr:rowOff>123825</xdr:rowOff>
    </xdr:from>
    <xdr:to>
      <xdr:col>8</xdr:col>
      <xdr:colOff>523875</xdr:colOff>
      <xdr:row>21</xdr:row>
      <xdr:rowOff>171450</xdr:rowOff>
    </xdr:to>
    <mc:AlternateContent xmlns:mc="http://schemas.openxmlformats.org/markup-compatibility/2006">
      <mc:Choice xmlns:a14="http://schemas.microsoft.com/office/drawing/2010/main" Requires="a14">
        <xdr:graphicFrame macro="">
          <xdr:nvGraphicFramePr>
            <xdr:cNvPr id="3" name="Segment">
              <a:extLst>
                <a:ext uri="{FF2B5EF4-FFF2-40B4-BE49-F238E27FC236}">
                  <a16:creationId xmlns:a16="http://schemas.microsoft.com/office/drawing/2014/main" id="{73F9265D-29C8-C5D0-8B91-5734C7F834A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5943600" y="16478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180975</xdr:colOff>
      <xdr:row>3</xdr:row>
      <xdr:rowOff>85725</xdr:rowOff>
    </xdr:from>
    <xdr:to>
      <xdr:col>11</xdr:col>
      <xdr:colOff>95250</xdr:colOff>
      <xdr:row>16</xdr:row>
      <xdr:rowOff>133350</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1EAA101A-90BF-AB26-5605-87DBA230B97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429500" y="657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342900</xdr:colOff>
      <xdr:row>4</xdr:row>
      <xdr:rowOff>85725</xdr:rowOff>
    </xdr:from>
    <xdr:to>
      <xdr:col>3</xdr:col>
      <xdr:colOff>571500</xdr:colOff>
      <xdr:row>6</xdr:row>
      <xdr:rowOff>47625</xdr:rowOff>
    </xdr:to>
    <xdr:sp macro="" textlink="">
      <xdr:nvSpPr>
        <xdr:cNvPr id="44" name="Rectangle: Rounded Corners 43">
          <a:extLst>
            <a:ext uri="{FF2B5EF4-FFF2-40B4-BE49-F238E27FC236}">
              <a16:creationId xmlns:a16="http://schemas.microsoft.com/office/drawing/2014/main" id="{F299888D-9085-4999-DE34-B2E76F5EF3D0}"/>
            </a:ext>
          </a:extLst>
        </xdr:cNvPr>
        <xdr:cNvSpPr/>
      </xdr:nvSpPr>
      <xdr:spPr>
        <a:xfrm>
          <a:off x="342900" y="809625"/>
          <a:ext cx="1971675" cy="3238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solidFill>
          <a:schemeClr val="bg1">
            <a:lumMod val="85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tx2"/>
              </a:solidFill>
              <a:latin typeface="Lato"/>
              <a:ea typeface="Lato"/>
              <a:cs typeface="Lato"/>
              <a:sym typeface="Lato"/>
            </a:rPr>
            <a:t>ECOMMERCE SALES ANALYSIS DASHBOARD</a:t>
          </a:r>
          <a:endParaRPr sz="1400">
            <a:solidFill>
              <a:schemeClr val="tx2"/>
            </a:solidFill>
          </a:endParaRPr>
        </a:p>
      </xdr:txBody>
    </xdr:sp>
    <xdr:clientData fLocksWithSheet="0"/>
  </xdr:oneCellAnchor>
  <xdr:oneCellAnchor>
    <xdr:from>
      <xdr:col>0</xdr:col>
      <xdr:colOff>161924</xdr:colOff>
      <xdr:row>10</xdr:row>
      <xdr:rowOff>123825</xdr:rowOff>
    </xdr:from>
    <xdr:ext cx="11801475"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61924" y="1979344"/>
          <a:ext cx="11801475"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47304"/>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4" y="453254"/>
              <a:ext cx="2490202" cy="1383567"/>
              <a:chOff x="152400" y="459938"/>
              <a:chExt cx="2667000"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79181" y="714375"/>
                <a:ext cx="2625343" cy="1104900"/>
              </a:xfrm>
              <a:prstGeom prst="roundRect">
                <a:avLst>
                  <a:gd name="adj" fmla="val 6563"/>
                </a:avLst>
              </a:prstGeom>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91795" cy="1383567"/>
              <a:chOff x="152399" y="459938"/>
              <a:chExt cx="2710170"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710170" cy="1104900"/>
              </a:xfrm>
              <a:prstGeom prst="roundRect">
                <a:avLst>
                  <a:gd name="adj" fmla="val 7157"/>
                </a:avLst>
              </a:prstGeom>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9" y="453254"/>
              <a:ext cx="2394952" cy="1383567"/>
              <a:chOff x="152400" y="459938"/>
              <a:chExt cx="2667000"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222199" y="714375"/>
                <a:ext cx="2597201" cy="1104900"/>
              </a:xfrm>
              <a:prstGeom prst="roundRect">
                <a:avLst>
                  <a:gd name="adj" fmla="val 10129"/>
                </a:avLst>
              </a:prstGeom>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247650</xdr:colOff>
      <xdr:row>3</xdr:row>
      <xdr:rowOff>161925</xdr:rowOff>
    </xdr:from>
    <xdr:to>
      <xdr:col>4</xdr:col>
      <xdr:colOff>123825</xdr:colOff>
      <xdr:row>10</xdr:row>
      <xdr:rowOff>0</xdr:rowOff>
    </xdr:to>
    <xdr:sp macro="" textlink="">
      <xdr:nvSpPr>
        <xdr:cNvPr id="39" name="Rectangle: Rounded Corners 38">
          <a:extLst>
            <a:ext uri="{FF2B5EF4-FFF2-40B4-BE49-F238E27FC236}">
              <a16:creationId xmlns:a16="http://schemas.microsoft.com/office/drawing/2014/main" id="{D4A76A7C-55D0-AC24-2199-97502263DD60}"/>
            </a:ext>
          </a:extLst>
        </xdr:cNvPr>
        <xdr:cNvSpPr/>
      </xdr:nvSpPr>
      <xdr:spPr>
        <a:xfrm>
          <a:off x="247650" y="704850"/>
          <a:ext cx="2200275" cy="1104900"/>
        </a:xfrm>
        <a:prstGeom prst="roundRect">
          <a:avLst>
            <a:gd name="adj" fmla="val 5347"/>
          </a:avLst>
        </a:prstGeom>
        <a:gradFill>
          <a:gsLst>
            <a:gs pos="13000">
              <a:schemeClr val="accent1">
                <a:lumMod val="60000"/>
                <a:lumOff val="40000"/>
              </a:schemeClr>
            </a:gs>
            <a:gs pos="89000">
              <a:schemeClr val="accent5">
                <a:lumMod val="70000"/>
              </a:schemeClr>
            </a:gs>
          </a:gsLst>
          <a:path path="circle">
            <a:fillToRect l="50000" t="50000" r="50000" b="50000"/>
          </a:path>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800" b="1"/>
        </a:p>
      </xdr:txBody>
    </xdr:sp>
    <xdr:clientData/>
  </xdr:twoCellAnchor>
  <xdr:twoCellAnchor>
    <xdr:from>
      <xdr:col>8</xdr:col>
      <xdr:colOff>400050</xdr:colOff>
      <xdr:row>4</xdr:row>
      <xdr:rowOff>9525</xdr:rowOff>
    </xdr:from>
    <xdr:to>
      <xdr:col>12</xdr:col>
      <xdr:colOff>276225</xdr:colOff>
      <xdr:row>9</xdr:row>
      <xdr:rowOff>171450</xdr:rowOff>
    </xdr:to>
    <xdr:sp macro="" textlink="">
      <xdr:nvSpPr>
        <xdr:cNvPr id="41" name="Rectangle: Rounded Corners 40">
          <a:extLst>
            <a:ext uri="{FF2B5EF4-FFF2-40B4-BE49-F238E27FC236}">
              <a16:creationId xmlns:a16="http://schemas.microsoft.com/office/drawing/2014/main" id="{F8F570F1-3449-4BBC-8594-A4C9AE59209C}"/>
            </a:ext>
          </a:extLst>
        </xdr:cNvPr>
        <xdr:cNvSpPr/>
      </xdr:nvSpPr>
      <xdr:spPr>
        <a:xfrm>
          <a:off x="5048250" y="733425"/>
          <a:ext cx="2200275" cy="1066800"/>
        </a:xfrm>
        <a:prstGeom prst="roundRect">
          <a:avLst>
            <a:gd name="adj" fmla="val 5347"/>
          </a:avLst>
        </a:prstGeom>
        <a:gradFill>
          <a:gsLst>
            <a:gs pos="13000">
              <a:schemeClr val="accent1">
                <a:lumMod val="60000"/>
                <a:lumOff val="40000"/>
              </a:schemeClr>
            </a:gs>
            <a:gs pos="89000">
              <a:schemeClr val="accent5">
                <a:lumMod val="70000"/>
              </a:schemeClr>
            </a:gs>
          </a:gsLst>
          <a:path path="circle">
            <a:fillToRect l="50000" t="50000" r="50000" b="50000"/>
          </a:path>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381000</xdr:colOff>
      <xdr:row>4</xdr:row>
      <xdr:rowOff>19050</xdr:rowOff>
    </xdr:from>
    <xdr:to>
      <xdr:col>16</xdr:col>
      <xdr:colOff>257175</xdr:colOff>
      <xdr:row>10</xdr:row>
      <xdr:rowOff>0</xdr:rowOff>
    </xdr:to>
    <xdr:sp macro="" textlink="">
      <xdr:nvSpPr>
        <xdr:cNvPr id="42" name="Rectangle: Rounded Corners 41">
          <a:extLst>
            <a:ext uri="{FF2B5EF4-FFF2-40B4-BE49-F238E27FC236}">
              <a16:creationId xmlns:a16="http://schemas.microsoft.com/office/drawing/2014/main" id="{5279EF10-D125-4CD6-879E-1F098F1B0C02}"/>
            </a:ext>
          </a:extLst>
        </xdr:cNvPr>
        <xdr:cNvSpPr/>
      </xdr:nvSpPr>
      <xdr:spPr>
        <a:xfrm>
          <a:off x="7353300" y="742950"/>
          <a:ext cx="2200275" cy="1066800"/>
        </a:xfrm>
        <a:prstGeom prst="roundRect">
          <a:avLst>
            <a:gd name="adj" fmla="val 5347"/>
          </a:avLst>
        </a:prstGeom>
        <a:gradFill>
          <a:gsLst>
            <a:gs pos="13000">
              <a:schemeClr val="accent1">
                <a:lumMod val="60000"/>
                <a:lumOff val="40000"/>
              </a:schemeClr>
            </a:gs>
            <a:gs pos="89000">
              <a:schemeClr val="accent5">
                <a:lumMod val="70000"/>
              </a:schemeClr>
            </a:gs>
          </a:gsLst>
          <a:path path="circle">
            <a:fillToRect l="50000" t="50000" r="50000" b="50000"/>
          </a:path>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390525</xdr:colOff>
      <xdr:row>4</xdr:row>
      <xdr:rowOff>9525</xdr:rowOff>
    </xdr:from>
    <xdr:to>
      <xdr:col>20</xdr:col>
      <xdr:colOff>266700</xdr:colOff>
      <xdr:row>10</xdr:row>
      <xdr:rowOff>0</xdr:rowOff>
    </xdr:to>
    <xdr:sp macro="" textlink="">
      <xdr:nvSpPr>
        <xdr:cNvPr id="43" name="Rectangle: Rounded Corners 42">
          <a:extLst>
            <a:ext uri="{FF2B5EF4-FFF2-40B4-BE49-F238E27FC236}">
              <a16:creationId xmlns:a16="http://schemas.microsoft.com/office/drawing/2014/main" id="{3C583848-8796-4B73-BD83-CD2E86BAE91B}"/>
            </a:ext>
          </a:extLst>
        </xdr:cNvPr>
        <xdr:cNvSpPr/>
      </xdr:nvSpPr>
      <xdr:spPr>
        <a:xfrm>
          <a:off x="9686925" y="733425"/>
          <a:ext cx="2200275" cy="1076325"/>
        </a:xfrm>
        <a:prstGeom prst="roundRect">
          <a:avLst>
            <a:gd name="adj" fmla="val 5347"/>
          </a:avLst>
        </a:prstGeom>
        <a:gradFill>
          <a:gsLst>
            <a:gs pos="13000">
              <a:schemeClr val="accent1">
                <a:lumMod val="60000"/>
                <a:lumOff val="40000"/>
              </a:schemeClr>
            </a:gs>
            <a:gs pos="89000">
              <a:schemeClr val="accent5">
                <a:lumMod val="70000"/>
              </a:schemeClr>
            </a:gs>
          </a:gsLst>
          <a:path path="circle">
            <a:fillToRect l="50000" t="50000" r="50000" b="50000"/>
          </a:path>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295275</xdr:colOff>
      <xdr:row>3</xdr:row>
      <xdr:rowOff>171450</xdr:rowOff>
    </xdr:from>
    <xdr:to>
      <xdr:col>8</xdr:col>
      <xdr:colOff>171450</xdr:colOff>
      <xdr:row>10</xdr:row>
      <xdr:rowOff>9525</xdr:rowOff>
    </xdr:to>
    <xdr:sp macro="" textlink="">
      <xdr:nvSpPr>
        <xdr:cNvPr id="40" name="Rectangle: Rounded Corners 39">
          <a:extLst>
            <a:ext uri="{FF2B5EF4-FFF2-40B4-BE49-F238E27FC236}">
              <a16:creationId xmlns:a16="http://schemas.microsoft.com/office/drawing/2014/main" id="{457CA7B9-A35D-4B81-8B17-443A960B799E}"/>
            </a:ext>
          </a:extLst>
        </xdr:cNvPr>
        <xdr:cNvSpPr/>
      </xdr:nvSpPr>
      <xdr:spPr>
        <a:xfrm>
          <a:off x="2620859" y="728106"/>
          <a:ext cx="2201760" cy="1136938"/>
        </a:xfrm>
        <a:prstGeom prst="roundRect">
          <a:avLst>
            <a:gd name="adj" fmla="val 5347"/>
          </a:avLst>
        </a:prstGeom>
        <a:gradFill>
          <a:gsLst>
            <a:gs pos="13000">
              <a:schemeClr val="accent1">
                <a:lumMod val="60000"/>
                <a:lumOff val="40000"/>
              </a:schemeClr>
            </a:gs>
            <a:gs pos="89000">
              <a:schemeClr val="accent5">
                <a:lumMod val="70000"/>
              </a:schemeClr>
            </a:gs>
          </a:gsLst>
          <a:path path="circle">
            <a:fillToRect l="50000" t="50000" r="50000" b="50000"/>
          </a:path>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390589</xdr:colOff>
      <xdr:row>4</xdr:row>
      <xdr:rowOff>26144</xdr:rowOff>
    </xdr:from>
    <xdr:to>
      <xdr:col>8</xdr:col>
      <xdr:colOff>57073</xdr:colOff>
      <xdr:row>5</xdr:row>
      <xdr:rowOff>132373</xdr:rowOff>
    </xdr:to>
    <xdr:sp macro="" textlink="">
      <xdr:nvSpPr>
        <xdr:cNvPr id="46" name="Rectangle: Rounded Corners 45">
          <a:extLst>
            <a:ext uri="{FF2B5EF4-FFF2-40B4-BE49-F238E27FC236}">
              <a16:creationId xmlns:a16="http://schemas.microsoft.com/office/drawing/2014/main" id="{7A973021-772C-4115-B64D-53D308C63879}"/>
            </a:ext>
          </a:extLst>
        </xdr:cNvPr>
        <xdr:cNvSpPr/>
      </xdr:nvSpPr>
      <xdr:spPr>
        <a:xfrm>
          <a:off x="2716173" y="768352"/>
          <a:ext cx="1992069" cy="291781"/>
        </a:xfrm>
        <a:prstGeom prst="roundRect">
          <a:avLst/>
        </a:prstGeom>
        <a:solidFill>
          <a:schemeClr val="bg2">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i="0" u="none" strike="noStrike">
              <a:solidFill>
                <a:schemeClr val="tx1"/>
              </a:solidFill>
              <a:effectLst/>
              <a:latin typeface="+mn-lt"/>
              <a:ea typeface="+mn-ea"/>
              <a:cs typeface="+mn-cs"/>
            </a:rPr>
            <a:t> $  286,397.02 </a:t>
          </a:r>
          <a:endParaRPr lang="en-US" sz="1800" b="1">
            <a:solidFill>
              <a:schemeClr val="tx1"/>
            </a:solidFill>
          </a:endParaRPr>
        </a:p>
      </xdr:txBody>
    </xdr:sp>
    <xdr:clientData/>
  </xdr:twoCellAnchor>
  <xdr:twoCellAnchor>
    <xdr:from>
      <xdr:col>0</xdr:col>
      <xdr:colOff>533400</xdr:colOff>
      <xdr:row>5</xdr:row>
      <xdr:rowOff>114300</xdr:rowOff>
    </xdr:from>
    <xdr:to>
      <xdr:col>3</xdr:col>
      <xdr:colOff>381000</xdr:colOff>
      <xdr:row>8</xdr:row>
      <xdr:rowOff>47625</xdr:rowOff>
    </xdr:to>
    <xdr:graphicFrame macro="">
      <xdr:nvGraphicFramePr>
        <xdr:cNvPr id="52" name="Chart 51">
          <a:extLst>
            <a:ext uri="{FF2B5EF4-FFF2-40B4-BE49-F238E27FC236}">
              <a16:creationId xmlns:a16="http://schemas.microsoft.com/office/drawing/2014/main" id="{E4DBD5AD-C6BC-45EB-8419-96FC7E3A9A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495300</xdr:colOff>
      <xdr:row>4</xdr:row>
      <xdr:rowOff>19050</xdr:rowOff>
    </xdr:from>
    <xdr:to>
      <xdr:col>12</xdr:col>
      <xdr:colOff>161925</xdr:colOff>
      <xdr:row>5</xdr:row>
      <xdr:rowOff>121633</xdr:rowOff>
    </xdr:to>
    <xdr:sp macro="" textlink="">
      <xdr:nvSpPr>
        <xdr:cNvPr id="53" name="Rectangle: Rounded Corners 52">
          <a:extLst>
            <a:ext uri="{FF2B5EF4-FFF2-40B4-BE49-F238E27FC236}">
              <a16:creationId xmlns:a16="http://schemas.microsoft.com/office/drawing/2014/main" id="{570D37D9-CA6A-46D3-A74B-0BED6EDCF0F2}"/>
            </a:ext>
          </a:extLst>
        </xdr:cNvPr>
        <xdr:cNvSpPr/>
      </xdr:nvSpPr>
      <xdr:spPr>
        <a:xfrm>
          <a:off x="5143500" y="742950"/>
          <a:ext cx="1990725" cy="283558"/>
        </a:xfrm>
        <a:prstGeom prst="roundRect">
          <a:avLst/>
        </a:prstGeom>
        <a:solidFill>
          <a:schemeClr val="bg2">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i="0" u="none" strike="noStrike">
              <a:solidFill>
                <a:schemeClr val="tx2"/>
              </a:solidFill>
              <a:effectLst/>
              <a:latin typeface="+mn-lt"/>
              <a:ea typeface="+mn-ea"/>
              <a:cs typeface="+mn-cs"/>
            </a:rPr>
            <a:t># 37873 </a:t>
          </a:r>
          <a:endParaRPr lang="en-US" sz="1800" b="1">
            <a:solidFill>
              <a:schemeClr val="tx2"/>
            </a:solidFill>
          </a:endParaRPr>
        </a:p>
      </xdr:txBody>
    </xdr:sp>
    <xdr:clientData/>
  </xdr:twoCellAnchor>
  <xdr:twoCellAnchor>
    <xdr:from>
      <xdr:col>12</xdr:col>
      <xdr:colOff>466725</xdr:colOff>
      <xdr:row>4</xdr:row>
      <xdr:rowOff>38100</xdr:rowOff>
    </xdr:from>
    <xdr:to>
      <xdr:col>16</xdr:col>
      <xdr:colOff>133350</xdr:colOff>
      <xdr:row>5</xdr:row>
      <xdr:rowOff>140683</xdr:rowOff>
    </xdr:to>
    <xdr:sp macro="" textlink="">
      <xdr:nvSpPr>
        <xdr:cNvPr id="54" name="Rectangle: Rounded Corners 53">
          <a:extLst>
            <a:ext uri="{FF2B5EF4-FFF2-40B4-BE49-F238E27FC236}">
              <a16:creationId xmlns:a16="http://schemas.microsoft.com/office/drawing/2014/main" id="{E1CADF0B-C597-4E58-A48C-929F84E6BD1E}"/>
            </a:ext>
          </a:extLst>
        </xdr:cNvPr>
        <xdr:cNvSpPr/>
      </xdr:nvSpPr>
      <xdr:spPr>
        <a:xfrm>
          <a:off x="7439025" y="762000"/>
          <a:ext cx="1990725" cy="283558"/>
        </a:xfrm>
        <a:prstGeom prst="roundRect">
          <a:avLst/>
        </a:prstGeom>
        <a:solidFill>
          <a:schemeClr val="bg2">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i="0" u="none" strike="noStrike">
              <a:solidFill>
                <a:schemeClr val="tx2"/>
              </a:solidFill>
              <a:effectLst/>
              <a:latin typeface="+mn-lt"/>
              <a:ea typeface="+mn-ea"/>
              <a:cs typeface="+mn-cs"/>
            </a:rPr>
            <a:t># 9994  </a:t>
          </a:r>
          <a:endParaRPr lang="en-US" sz="1800" b="1">
            <a:solidFill>
              <a:schemeClr val="tx2"/>
            </a:solidFill>
          </a:endParaRPr>
        </a:p>
      </xdr:txBody>
    </xdr:sp>
    <xdr:clientData/>
  </xdr:twoCellAnchor>
  <xdr:twoCellAnchor>
    <xdr:from>
      <xdr:col>0</xdr:col>
      <xdr:colOff>390525</xdr:colOff>
      <xdr:row>4</xdr:row>
      <xdr:rowOff>19050</xdr:rowOff>
    </xdr:from>
    <xdr:to>
      <xdr:col>4</xdr:col>
      <xdr:colOff>57150</xdr:colOff>
      <xdr:row>5</xdr:row>
      <xdr:rowOff>121633</xdr:rowOff>
    </xdr:to>
    <xdr:sp macro="" textlink="">
      <xdr:nvSpPr>
        <xdr:cNvPr id="55" name="Rectangle: Rounded Corners 54">
          <a:extLst>
            <a:ext uri="{FF2B5EF4-FFF2-40B4-BE49-F238E27FC236}">
              <a16:creationId xmlns:a16="http://schemas.microsoft.com/office/drawing/2014/main" id="{FA2C9CCC-FCC1-4EB3-AD27-9D807CF848F0}"/>
            </a:ext>
          </a:extLst>
        </xdr:cNvPr>
        <xdr:cNvSpPr/>
      </xdr:nvSpPr>
      <xdr:spPr>
        <a:xfrm>
          <a:off x="390525" y="742950"/>
          <a:ext cx="1990725" cy="283558"/>
        </a:xfrm>
        <a:prstGeom prst="roundRect">
          <a:avLst/>
        </a:prstGeom>
        <a:solidFill>
          <a:schemeClr val="bg2">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i="0" u="none" strike="noStrike">
              <a:solidFill>
                <a:schemeClr val="tx2"/>
              </a:solidFill>
              <a:effectLst/>
              <a:latin typeface="+mn-lt"/>
              <a:ea typeface="+mn-ea"/>
              <a:cs typeface="+mn-cs"/>
            </a:rPr>
            <a:t> $  2,297,200.86 </a:t>
          </a:r>
          <a:endParaRPr lang="en-US" sz="1800" b="1">
            <a:solidFill>
              <a:schemeClr val="tx2"/>
            </a:solidFill>
          </a:endParaRPr>
        </a:p>
      </xdr:txBody>
    </xdr:sp>
    <xdr:clientData/>
  </xdr:twoCellAnchor>
  <xdr:twoCellAnchor>
    <xdr:from>
      <xdr:col>16</xdr:col>
      <xdr:colOff>514350</xdr:colOff>
      <xdr:row>4</xdr:row>
      <xdr:rowOff>28575</xdr:rowOff>
    </xdr:from>
    <xdr:to>
      <xdr:col>20</xdr:col>
      <xdr:colOff>180975</xdr:colOff>
      <xdr:row>5</xdr:row>
      <xdr:rowOff>131158</xdr:rowOff>
    </xdr:to>
    <xdr:sp macro="" textlink="">
      <xdr:nvSpPr>
        <xdr:cNvPr id="56" name="Rectangle: Rounded Corners 55">
          <a:extLst>
            <a:ext uri="{FF2B5EF4-FFF2-40B4-BE49-F238E27FC236}">
              <a16:creationId xmlns:a16="http://schemas.microsoft.com/office/drawing/2014/main" id="{79B932B1-B2FA-448A-9717-2812465EF9B9}"/>
            </a:ext>
          </a:extLst>
        </xdr:cNvPr>
        <xdr:cNvSpPr/>
      </xdr:nvSpPr>
      <xdr:spPr>
        <a:xfrm>
          <a:off x="9810750" y="752475"/>
          <a:ext cx="1990725" cy="283558"/>
        </a:xfrm>
        <a:prstGeom prst="roundRect">
          <a:avLst/>
        </a:prstGeom>
        <a:solidFill>
          <a:schemeClr val="bg2">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i="0" u="none" strike="noStrike">
              <a:solidFill>
                <a:schemeClr val="tx2"/>
              </a:solidFill>
              <a:effectLst/>
              <a:latin typeface="+mn-lt"/>
              <a:ea typeface="+mn-ea"/>
              <a:cs typeface="+mn-cs"/>
            </a:rPr>
            <a:t>12.47% </a:t>
          </a:r>
          <a:endParaRPr lang="en-US" sz="1800" b="1">
            <a:solidFill>
              <a:schemeClr val="tx2"/>
            </a:solidFill>
          </a:endParaRPr>
        </a:p>
      </xdr:txBody>
    </xdr:sp>
    <xdr:clientData/>
  </xdr:twoCellAnchor>
  <xdr:twoCellAnchor>
    <xdr:from>
      <xdr:col>9</xdr:col>
      <xdr:colOff>133350</xdr:colOff>
      <xdr:row>5</xdr:row>
      <xdr:rowOff>9525</xdr:rowOff>
    </xdr:from>
    <xdr:to>
      <xdr:col>12</xdr:col>
      <xdr:colOff>66675</xdr:colOff>
      <xdr:row>8</xdr:row>
      <xdr:rowOff>47625</xdr:rowOff>
    </xdr:to>
    <xdr:graphicFrame macro="">
      <xdr:nvGraphicFramePr>
        <xdr:cNvPr id="57" name="Chart 56">
          <a:extLst>
            <a:ext uri="{FF2B5EF4-FFF2-40B4-BE49-F238E27FC236}">
              <a16:creationId xmlns:a16="http://schemas.microsoft.com/office/drawing/2014/main" id="{D9E786F2-7DA9-4A8E-9D53-F98DE48685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390526</xdr:colOff>
      <xdr:row>5</xdr:row>
      <xdr:rowOff>38100</xdr:rowOff>
    </xdr:from>
    <xdr:to>
      <xdr:col>7</xdr:col>
      <xdr:colOff>523875</xdr:colOff>
      <xdr:row>8</xdr:row>
      <xdr:rowOff>85725</xdr:rowOff>
    </xdr:to>
    <xdr:graphicFrame macro="">
      <xdr:nvGraphicFramePr>
        <xdr:cNvPr id="59" name="Chart 58">
          <a:extLst>
            <a:ext uri="{FF2B5EF4-FFF2-40B4-BE49-F238E27FC236}">
              <a16:creationId xmlns:a16="http://schemas.microsoft.com/office/drawing/2014/main" id="{E9F324C5-70CC-4383-AB0B-5F94273C45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76200</xdr:colOff>
      <xdr:row>5</xdr:row>
      <xdr:rowOff>66675</xdr:rowOff>
    </xdr:from>
    <xdr:to>
      <xdr:col>15</xdr:col>
      <xdr:colOff>561975</xdr:colOff>
      <xdr:row>8</xdr:row>
      <xdr:rowOff>95250</xdr:rowOff>
    </xdr:to>
    <xdr:graphicFrame macro="">
      <xdr:nvGraphicFramePr>
        <xdr:cNvPr id="61" name="Chart 60">
          <a:extLst>
            <a:ext uri="{FF2B5EF4-FFF2-40B4-BE49-F238E27FC236}">
              <a16:creationId xmlns:a16="http://schemas.microsoft.com/office/drawing/2014/main" id="{54750916-B5CE-4105-92C5-ED1C889387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5</xdr:row>
      <xdr:rowOff>152400</xdr:rowOff>
    </xdr:from>
    <xdr:to>
      <xdr:col>20</xdr:col>
      <xdr:colOff>90488</xdr:colOff>
      <xdr:row>8</xdr:row>
      <xdr:rowOff>166687</xdr:rowOff>
    </xdr:to>
    <xdr:graphicFrame macro="">
      <xdr:nvGraphicFramePr>
        <xdr:cNvPr id="62" name="Chart 61">
          <a:extLst>
            <a:ext uri="{FF2B5EF4-FFF2-40B4-BE49-F238E27FC236}">
              <a16:creationId xmlns:a16="http://schemas.microsoft.com/office/drawing/2014/main" id="{ACFDA5FC-C859-44A1-8E9F-8959448F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323851</xdr:colOff>
      <xdr:row>8</xdr:row>
      <xdr:rowOff>76200</xdr:rowOff>
    </xdr:from>
    <xdr:to>
      <xdr:col>3</xdr:col>
      <xdr:colOff>561976</xdr:colOff>
      <xdr:row>9</xdr:row>
      <xdr:rowOff>152400</xdr:rowOff>
    </xdr:to>
    <xdr:sp macro="" textlink="">
      <xdr:nvSpPr>
        <xdr:cNvPr id="63" name="Rectangle: Rounded Corners 62">
          <a:extLst>
            <a:ext uri="{FF2B5EF4-FFF2-40B4-BE49-F238E27FC236}">
              <a16:creationId xmlns:a16="http://schemas.microsoft.com/office/drawing/2014/main" id="{0F0C83C8-3B20-4EB7-BE78-5ABA9DB4E578}"/>
            </a:ext>
          </a:extLst>
        </xdr:cNvPr>
        <xdr:cNvSpPr/>
      </xdr:nvSpPr>
      <xdr:spPr>
        <a:xfrm>
          <a:off x="323851" y="1524000"/>
          <a:ext cx="1981200" cy="257175"/>
        </a:xfrm>
        <a:prstGeom prst="roundRect">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chemeClr val="lt1"/>
              </a:solidFill>
              <a:effectLst/>
              <a:latin typeface="+mn-lt"/>
              <a:ea typeface="+mn-ea"/>
              <a:cs typeface="+mn-cs"/>
            </a:rPr>
            <a:t> </a:t>
          </a:r>
          <a:r>
            <a:rPr lang="en-US" sz="1100" b="1" i="0" u="none" strike="noStrike">
              <a:solidFill>
                <a:schemeClr val="lt1"/>
              </a:solidFill>
              <a:effectLst/>
              <a:latin typeface="+mn-lt"/>
              <a:ea typeface="+mn-ea"/>
              <a:cs typeface="+mn-cs"/>
            </a:rPr>
            <a:t>YOY</a:t>
          </a:r>
          <a:r>
            <a:rPr lang="en-US" sz="1100" b="1" i="0" u="none" strike="noStrike" baseline="0">
              <a:solidFill>
                <a:schemeClr val="lt1"/>
              </a:solidFill>
              <a:effectLst/>
              <a:latin typeface="+mn-lt"/>
              <a:ea typeface="+mn-ea"/>
              <a:cs typeface="+mn-cs"/>
            </a:rPr>
            <a:t> GROWTH</a:t>
          </a:r>
          <a:r>
            <a:rPr lang="en-US" sz="1100" b="1" i="0" u="none" strike="noStrike">
              <a:solidFill>
                <a:schemeClr val="lt1"/>
              </a:solidFill>
              <a:effectLst/>
              <a:latin typeface="+mn-lt"/>
              <a:ea typeface="+mn-ea"/>
              <a:cs typeface="+mn-cs"/>
            </a:rPr>
            <a:t>     </a:t>
          </a:r>
          <a:r>
            <a:rPr lang="en-US" sz="1400" b="1" i="0" u="none" strike="noStrike">
              <a:solidFill>
                <a:srgbClr val="00B050"/>
              </a:solidFill>
              <a:effectLst/>
              <a:latin typeface="Calibri" panose="020F0502020204030204" pitchFamily="34" charset="0"/>
            </a:rPr>
            <a:t>▲ 20.62%</a:t>
          </a:r>
          <a:r>
            <a:rPr lang="en-US" sz="1400"/>
            <a:t> </a:t>
          </a:r>
          <a:endParaRPr lang="en-US" sz="1400" b="1"/>
        </a:p>
      </xdr:txBody>
    </xdr:sp>
    <xdr:clientData/>
  </xdr:twoCellAnchor>
  <xdr:twoCellAnchor>
    <xdr:from>
      <xdr:col>4</xdr:col>
      <xdr:colOff>361951</xdr:colOff>
      <xdr:row>8</xdr:row>
      <xdr:rowOff>76200</xdr:rowOff>
    </xdr:from>
    <xdr:to>
      <xdr:col>8</xdr:col>
      <xdr:colOff>28576</xdr:colOff>
      <xdr:row>9</xdr:row>
      <xdr:rowOff>178783</xdr:rowOff>
    </xdr:to>
    <xdr:sp macro="" textlink="">
      <xdr:nvSpPr>
        <xdr:cNvPr id="64" name="Rectangle: Rounded Corners 63">
          <a:extLst>
            <a:ext uri="{FF2B5EF4-FFF2-40B4-BE49-F238E27FC236}">
              <a16:creationId xmlns:a16="http://schemas.microsoft.com/office/drawing/2014/main" id="{D946A728-6BBD-4F02-AA42-74D6AE4625EC}"/>
            </a:ext>
          </a:extLst>
        </xdr:cNvPr>
        <xdr:cNvSpPr/>
      </xdr:nvSpPr>
      <xdr:spPr>
        <a:xfrm>
          <a:off x="2686051" y="1524000"/>
          <a:ext cx="1990725" cy="283558"/>
        </a:xfrm>
        <a:prstGeom prst="roundRect">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i="0">
              <a:solidFill>
                <a:schemeClr val="lt1"/>
              </a:solidFill>
              <a:effectLst/>
              <a:latin typeface="+mn-lt"/>
              <a:ea typeface="+mn-ea"/>
              <a:cs typeface="+mn-cs"/>
            </a:rPr>
            <a:t>YOY</a:t>
          </a:r>
          <a:r>
            <a:rPr lang="en-US" sz="1100" b="1" i="0" baseline="0">
              <a:solidFill>
                <a:schemeClr val="lt1"/>
              </a:solidFill>
              <a:effectLst/>
              <a:latin typeface="+mn-lt"/>
              <a:ea typeface="+mn-ea"/>
              <a:cs typeface="+mn-cs"/>
            </a:rPr>
            <a:t> GROWTH</a:t>
          </a:r>
          <a:r>
            <a:rPr lang="en-US" sz="1100" b="1" i="0">
              <a:solidFill>
                <a:schemeClr val="lt1"/>
              </a:solidFill>
              <a:effectLst/>
              <a:latin typeface="+mn-lt"/>
              <a:ea typeface="+mn-ea"/>
              <a:cs typeface="+mn-cs"/>
            </a:rPr>
            <a:t>      </a:t>
          </a:r>
          <a:r>
            <a:rPr lang="en-US" sz="1400" b="1" i="0" u="none" strike="noStrike">
              <a:solidFill>
                <a:srgbClr val="00B050"/>
              </a:solidFill>
              <a:effectLst/>
              <a:latin typeface="Calibri" panose="020F0502020204030204" pitchFamily="34" charset="0"/>
            </a:rPr>
            <a:t>▲ 14.41%</a:t>
          </a:r>
          <a:r>
            <a:rPr lang="en-US" sz="1400"/>
            <a:t> </a:t>
          </a:r>
          <a:endParaRPr lang="en-US" sz="1800" b="1"/>
        </a:p>
      </xdr:txBody>
    </xdr:sp>
    <xdr:clientData/>
  </xdr:twoCellAnchor>
  <xdr:twoCellAnchor>
    <xdr:from>
      <xdr:col>8</xdr:col>
      <xdr:colOff>542926</xdr:colOff>
      <xdr:row>8</xdr:row>
      <xdr:rowOff>76200</xdr:rowOff>
    </xdr:from>
    <xdr:to>
      <xdr:col>12</xdr:col>
      <xdr:colOff>209551</xdr:colOff>
      <xdr:row>9</xdr:row>
      <xdr:rowOff>178783</xdr:rowOff>
    </xdr:to>
    <xdr:sp macro="" textlink="">
      <xdr:nvSpPr>
        <xdr:cNvPr id="65" name="Rectangle: Rounded Corners 64">
          <a:extLst>
            <a:ext uri="{FF2B5EF4-FFF2-40B4-BE49-F238E27FC236}">
              <a16:creationId xmlns:a16="http://schemas.microsoft.com/office/drawing/2014/main" id="{545BEF18-B23C-4DDC-A590-249F5ECCAB5F}"/>
            </a:ext>
          </a:extLst>
        </xdr:cNvPr>
        <xdr:cNvSpPr/>
      </xdr:nvSpPr>
      <xdr:spPr>
        <a:xfrm>
          <a:off x="5191126" y="1524000"/>
          <a:ext cx="1990725" cy="283558"/>
        </a:xfrm>
        <a:prstGeom prst="roundRect">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i="0">
              <a:solidFill>
                <a:schemeClr val="lt1"/>
              </a:solidFill>
              <a:effectLst/>
              <a:latin typeface="+mn-lt"/>
              <a:ea typeface="+mn-ea"/>
              <a:cs typeface="+mn-cs"/>
            </a:rPr>
            <a:t>YOY</a:t>
          </a:r>
          <a:r>
            <a:rPr lang="en-US" sz="1100" b="1" i="0" baseline="0">
              <a:solidFill>
                <a:schemeClr val="lt1"/>
              </a:solidFill>
              <a:effectLst/>
              <a:latin typeface="+mn-lt"/>
              <a:ea typeface="+mn-ea"/>
              <a:cs typeface="+mn-cs"/>
            </a:rPr>
            <a:t> GROWTH</a:t>
          </a:r>
          <a:r>
            <a:rPr lang="en-US" sz="1100" b="1" i="0">
              <a:solidFill>
                <a:schemeClr val="lt1"/>
              </a:solidFill>
              <a:effectLst/>
              <a:latin typeface="+mn-lt"/>
              <a:ea typeface="+mn-ea"/>
              <a:cs typeface="+mn-cs"/>
            </a:rPr>
            <a:t>     </a:t>
          </a:r>
          <a:r>
            <a:rPr lang="en-US" sz="1100" b="1" i="0" baseline="0">
              <a:solidFill>
                <a:schemeClr val="lt1"/>
              </a:solidFill>
              <a:effectLst/>
              <a:latin typeface="+mn-lt"/>
              <a:ea typeface="+mn-ea"/>
              <a:cs typeface="+mn-cs"/>
            </a:rPr>
            <a:t> </a:t>
          </a:r>
          <a:r>
            <a:rPr lang="en-US" sz="1400" b="1" i="0" u="none" strike="noStrike">
              <a:solidFill>
                <a:srgbClr val="00B050"/>
              </a:solidFill>
              <a:effectLst/>
              <a:latin typeface="Calibri" panose="020F0502020204030204" pitchFamily="34" charset="0"/>
            </a:rPr>
            <a:t>▲ 28.64%</a:t>
          </a:r>
          <a:r>
            <a:rPr lang="en-US" sz="1400"/>
            <a:t> </a:t>
          </a:r>
          <a:endParaRPr lang="en-US" sz="1800" b="1"/>
        </a:p>
      </xdr:txBody>
    </xdr:sp>
    <xdr:clientData/>
  </xdr:twoCellAnchor>
  <xdr:twoCellAnchor>
    <xdr:from>
      <xdr:col>12</xdr:col>
      <xdr:colOff>457201</xdr:colOff>
      <xdr:row>8</xdr:row>
      <xdr:rowOff>95249</xdr:rowOff>
    </xdr:from>
    <xdr:to>
      <xdr:col>16</xdr:col>
      <xdr:colOff>123826</xdr:colOff>
      <xdr:row>9</xdr:row>
      <xdr:rowOff>169257</xdr:rowOff>
    </xdr:to>
    <xdr:sp macro="" textlink="">
      <xdr:nvSpPr>
        <xdr:cNvPr id="66" name="Rectangle: Rounded Corners 65">
          <a:extLst>
            <a:ext uri="{FF2B5EF4-FFF2-40B4-BE49-F238E27FC236}">
              <a16:creationId xmlns:a16="http://schemas.microsoft.com/office/drawing/2014/main" id="{01470444-4545-43FA-B83C-C6C411FF8EF4}"/>
            </a:ext>
          </a:extLst>
        </xdr:cNvPr>
        <xdr:cNvSpPr/>
      </xdr:nvSpPr>
      <xdr:spPr>
        <a:xfrm>
          <a:off x="7429501" y="1543049"/>
          <a:ext cx="1990725" cy="254983"/>
        </a:xfrm>
        <a:prstGeom prst="roundRect">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i="0">
              <a:solidFill>
                <a:schemeClr val="lt1"/>
              </a:solidFill>
              <a:effectLst/>
              <a:latin typeface="+mn-lt"/>
              <a:ea typeface="+mn-ea"/>
              <a:cs typeface="+mn-cs"/>
            </a:rPr>
            <a:t>YOY</a:t>
          </a:r>
          <a:r>
            <a:rPr lang="en-US" sz="1100" b="1" i="0" baseline="0">
              <a:solidFill>
                <a:schemeClr val="lt1"/>
              </a:solidFill>
              <a:effectLst/>
              <a:latin typeface="+mn-lt"/>
              <a:ea typeface="+mn-ea"/>
              <a:cs typeface="+mn-cs"/>
            </a:rPr>
            <a:t> GROWTH</a:t>
          </a:r>
          <a:r>
            <a:rPr lang="en-US" sz="1100" b="1" i="0">
              <a:solidFill>
                <a:schemeClr val="lt1"/>
              </a:solidFill>
              <a:effectLst/>
              <a:latin typeface="+mn-lt"/>
              <a:ea typeface="+mn-ea"/>
              <a:cs typeface="+mn-cs"/>
            </a:rPr>
            <a:t>      </a:t>
          </a:r>
          <a:r>
            <a:rPr lang="en-US" sz="1400" b="1" i="0" u="none" strike="noStrike">
              <a:solidFill>
                <a:srgbClr val="00B050"/>
              </a:solidFill>
              <a:effectLst/>
              <a:latin typeface="Calibri" panose="020F0502020204030204" pitchFamily="34" charset="0"/>
            </a:rPr>
            <a:t>▲ 27.45%</a:t>
          </a:r>
          <a:r>
            <a:rPr lang="en-US" sz="1400"/>
            <a:t> </a:t>
          </a:r>
          <a:endParaRPr lang="en-US" sz="1800" b="1"/>
        </a:p>
      </xdr:txBody>
    </xdr:sp>
    <xdr:clientData/>
  </xdr:twoCellAnchor>
  <xdr:twoCellAnchor>
    <xdr:from>
      <xdr:col>16</xdr:col>
      <xdr:colOff>476251</xdr:colOff>
      <xdr:row>8</xdr:row>
      <xdr:rowOff>57150</xdr:rowOff>
    </xdr:from>
    <xdr:to>
      <xdr:col>20</xdr:col>
      <xdr:colOff>142876</xdr:colOff>
      <xdr:row>9</xdr:row>
      <xdr:rowOff>159733</xdr:rowOff>
    </xdr:to>
    <xdr:sp macro="" textlink="">
      <xdr:nvSpPr>
        <xdr:cNvPr id="67" name="Rectangle: Rounded Corners 66">
          <a:extLst>
            <a:ext uri="{FF2B5EF4-FFF2-40B4-BE49-F238E27FC236}">
              <a16:creationId xmlns:a16="http://schemas.microsoft.com/office/drawing/2014/main" id="{F259C069-CDF0-4A57-9592-46C534877D5B}"/>
            </a:ext>
          </a:extLst>
        </xdr:cNvPr>
        <xdr:cNvSpPr/>
      </xdr:nvSpPr>
      <xdr:spPr>
        <a:xfrm>
          <a:off x="9772651" y="1504950"/>
          <a:ext cx="1990725" cy="283558"/>
        </a:xfrm>
        <a:prstGeom prst="roundRect">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i="0">
              <a:solidFill>
                <a:schemeClr val="lt1"/>
              </a:solidFill>
              <a:effectLst/>
              <a:latin typeface="+mn-lt"/>
              <a:ea typeface="+mn-ea"/>
              <a:cs typeface="+mn-cs"/>
            </a:rPr>
            <a:t>YOY</a:t>
          </a:r>
          <a:r>
            <a:rPr lang="en-US" sz="1100" b="1" i="0" baseline="0">
              <a:solidFill>
                <a:schemeClr val="lt1"/>
              </a:solidFill>
              <a:effectLst/>
              <a:latin typeface="+mn-lt"/>
              <a:ea typeface="+mn-ea"/>
              <a:cs typeface="+mn-cs"/>
            </a:rPr>
            <a:t> GROWTH</a:t>
          </a:r>
          <a:r>
            <a:rPr lang="en-US" sz="1100" b="1" i="0">
              <a:solidFill>
                <a:schemeClr val="lt1"/>
              </a:solidFill>
              <a:effectLst/>
              <a:latin typeface="+mn-lt"/>
              <a:ea typeface="+mn-ea"/>
              <a:cs typeface="+mn-cs"/>
            </a:rPr>
            <a:t> </a:t>
          </a:r>
          <a:r>
            <a:rPr lang="en-US" sz="1800" b="1" i="0" u="none" strike="noStrike">
              <a:solidFill>
                <a:srgbClr val="000000"/>
              </a:solidFill>
              <a:effectLst/>
              <a:latin typeface="Calibri" panose="020F0502020204030204" pitchFamily="34" charset="0"/>
            </a:rPr>
            <a:t>     </a:t>
          </a:r>
          <a:r>
            <a:rPr lang="en-US" sz="1400" b="1" i="0" u="none" strike="noStrike">
              <a:solidFill>
                <a:srgbClr val="FF0000"/>
              </a:solidFill>
              <a:effectLst/>
              <a:latin typeface="Calibri" panose="020F0502020204030204" pitchFamily="34" charset="0"/>
            </a:rPr>
            <a:t>▼ 5.15%</a:t>
          </a:r>
          <a:r>
            <a:rPr lang="en-US" sz="1400">
              <a:solidFill>
                <a:srgbClr val="FF0000"/>
              </a:solidFill>
            </a:rPr>
            <a:t> </a:t>
          </a:r>
          <a:endParaRPr lang="en-US" sz="1800" b="1">
            <a:solidFill>
              <a:srgbClr val="FF0000"/>
            </a:solidFill>
          </a:endParaRPr>
        </a:p>
      </xdr:txBody>
    </xdr:sp>
    <xdr:clientData/>
  </xdr:twoCellAnchor>
  <xdr:twoCellAnchor>
    <xdr:from>
      <xdr:col>0</xdr:col>
      <xdr:colOff>238126</xdr:colOff>
      <xdr:row>12</xdr:row>
      <xdr:rowOff>85725</xdr:rowOff>
    </xdr:from>
    <xdr:to>
      <xdr:col>8</xdr:col>
      <xdr:colOff>361950</xdr:colOff>
      <xdr:row>21</xdr:row>
      <xdr:rowOff>152400</xdr:rowOff>
    </xdr:to>
    <xdr:graphicFrame macro="">
      <xdr:nvGraphicFramePr>
        <xdr:cNvPr id="72" name="Chart 71">
          <a:extLst>
            <a:ext uri="{FF2B5EF4-FFF2-40B4-BE49-F238E27FC236}">
              <a16:creationId xmlns:a16="http://schemas.microsoft.com/office/drawing/2014/main" id="{CCCB927F-25EC-4DD7-8B84-10AFB385EE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28574</xdr:colOff>
      <xdr:row>12</xdr:row>
      <xdr:rowOff>38101</xdr:rowOff>
    </xdr:from>
    <xdr:to>
      <xdr:col>15</xdr:col>
      <xdr:colOff>380999</xdr:colOff>
      <xdr:row>21</xdr:row>
      <xdr:rowOff>95250</xdr:rowOff>
    </xdr:to>
    <mc:AlternateContent xmlns:mc="http://schemas.openxmlformats.org/markup-compatibility/2006">
      <mc:Choice xmlns:cx1="http://schemas.microsoft.com/office/drawing/2015/9/8/chartex" Requires="cx1">
        <xdr:graphicFrame macro="">
          <xdr:nvGraphicFramePr>
            <xdr:cNvPr id="73" name="Chart 72">
              <a:extLst>
                <a:ext uri="{FF2B5EF4-FFF2-40B4-BE49-F238E27FC236}">
                  <a16:creationId xmlns:a16="http://schemas.microsoft.com/office/drawing/2014/main" id="{07B5B838-C8C5-4290-A1EF-6056540219A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257799" y="2209801"/>
              <a:ext cx="3838575" cy="168592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66674</xdr:colOff>
      <xdr:row>12</xdr:row>
      <xdr:rowOff>95249</xdr:rowOff>
    </xdr:from>
    <xdr:to>
      <xdr:col>20</xdr:col>
      <xdr:colOff>295275</xdr:colOff>
      <xdr:row>21</xdr:row>
      <xdr:rowOff>114299</xdr:rowOff>
    </xdr:to>
    <xdr:graphicFrame macro="">
      <xdr:nvGraphicFramePr>
        <xdr:cNvPr id="74" name="Chart 73">
          <a:extLst>
            <a:ext uri="{FF2B5EF4-FFF2-40B4-BE49-F238E27FC236}">
              <a16:creationId xmlns:a16="http://schemas.microsoft.com/office/drawing/2014/main" id="{2F3AF0DD-20B1-46EB-9E9A-C825DAB304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228601</xdr:colOff>
      <xdr:row>23</xdr:row>
      <xdr:rowOff>38100</xdr:rowOff>
    </xdr:from>
    <xdr:to>
      <xdr:col>8</xdr:col>
      <xdr:colOff>419101</xdr:colOff>
      <xdr:row>33</xdr:row>
      <xdr:rowOff>28576</xdr:rowOff>
    </xdr:to>
    <mc:AlternateContent xmlns:mc="http://schemas.openxmlformats.org/markup-compatibility/2006">
      <mc:Choice xmlns:cx4="http://schemas.microsoft.com/office/drawing/2016/5/10/chartex" Requires="cx4">
        <xdr:graphicFrame macro="">
          <xdr:nvGraphicFramePr>
            <xdr:cNvPr id="75" name="Chart 74">
              <a:extLst>
                <a:ext uri="{FF2B5EF4-FFF2-40B4-BE49-F238E27FC236}">
                  <a16:creationId xmlns:a16="http://schemas.microsoft.com/office/drawing/2014/main" id="{3606EB1E-A0FC-4556-B49D-EFAE3714CEA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228601" y="4200525"/>
              <a:ext cx="4838700" cy="18002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78676</xdr:colOff>
      <xdr:row>24</xdr:row>
      <xdr:rowOff>50963</xdr:rowOff>
    </xdr:from>
    <xdr:to>
      <xdr:col>14</xdr:col>
      <xdr:colOff>400051</xdr:colOff>
      <xdr:row>32</xdr:row>
      <xdr:rowOff>161924</xdr:rowOff>
    </xdr:to>
    <xdr:graphicFrame macro="">
      <xdr:nvGraphicFramePr>
        <xdr:cNvPr id="76" name="Chart 75">
          <a:extLst>
            <a:ext uri="{FF2B5EF4-FFF2-40B4-BE49-F238E27FC236}">
              <a16:creationId xmlns:a16="http://schemas.microsoft.com/office/drawing/2014/main" id="{CA0EC404-6343-4B68-8971-C17FA6ED9D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18</xdr:col>
      <xdr:colOff>231075</xdr:colOff>
      <xdr:row>24</xdr:row>
      <xdr:rowOff>38100</xdr:rowOff>
    </xdr:from>
    <xdr:to>
      <xdr:col>20</xdr:col>
      <xdr:colOff>276225</xdr:colOff>
      <xdr:row>32</xdr:row>
      <xdr:rowOff>142876</xdr:rowOff>
    </xdr:to>
    <mc:AlternateContent xmlns:mc="http://schemas.openxmlformats.org/markup-compatibility/2006">
      <mc:Choice xmlns:a14="http://schemas.microsoft.com/office/drawing/2010/main" Requires="a14">
        <xdr:graphicFrame macro="">
          <xdr:nvGraphicFramePr>
            <xdr:cNvPr id="78" name="Region 1">
              <a:extLst>
                <a:ext uri="{FF2B5EF4-FFF2-40B4-BE49-F238E27FC236}">
                  <a16:creationId xmlns:a16="http://schemas.microsoft.com/office/drawing/2014/main" id="{60228DB1-A3FE-431F-B90C-7F9F0EAFAEF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696205" y="4491347"/>
              <a:ext cx="1207942" cy="15891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278700</xdr:colOff>
      <xdr:row>24</xdr:row>
      <xdr:rowOff>47625</xdr:rowOff>
    </xdr:from>
    <xdr:to>
      <xdr:col>18</xdr:col>
      <xdr:colOff>219075</xdr:colOff>
      <xdr:row>32</xdr:row>
      <xdr:rowOff>85725</xdr:rowOff>
    </xdr:to>
    <mc:AlternateContent xmlns:mc="http://schemas.openxmlformats.org/markup-compatibility/2006">
      <mc:Choice xmlns:a14="http://schemas.microsoft.com/office/drawing/2010/main" Requires="a14">
        <xdr:graphicFrame macro="">
          <xdr:nvGraphicFramePr>
            <xdr:cNvPr id="79" name="Segment 1">
              <a:extLst>
                <a:ext uri="{FF2B5EF4-FFF2-40B4-BE49-F238E27FC236}">
                  <a16:creationId xmlns:a16="http://schemas.microsoft.com/office/drawing/2014/main" id="{959ABAF9-B680-4FA6-82C0-EC9D8AB3E576}"/>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9581038" y="4500872"/>
              <a:ext cx="1103167" cy="15225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497776</xdr:colOff>
      <xdr:row>24</xdr:row>
      <xdr:rowOff>46201</xdr:rowOff>
    </xdr:from>
    <xdr:to>
      <xdr:col>16</xdr:col>
      <xdr:colOff>238125</xdr:colOff>
      <xdr:row>32</xdr:row>
      <xdr:rowOff>104775</xdr:rowOff>
    </xdr:to>
    <mc:AlternateContent xmlns:mc="http://schemas.openxmlformats.org/markup-compatibility/2006">
      <mc:Choice xmlns:a14="http://schemas.microsoft.com/office/drawing/2010/main" Requires="a14">
        <xdr:graphicFrame macro="">
          <xdr:nvGraphicFramePr>
            <xdr:cNvPr id="80" name="Year 2">
              <a:extLst>
                <a:ext uri="{FF2B5EF4-FFF2-40B4-BE49-F238E27FC236}">
                  <a16:creationId xmlns:a16="http://schemas.microsoft.com/office/drawing/2014/main" id="{262ED6B2-6B25-4EDB-A305-B2AF4E9FE972}"/>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8637321" y="4499448"/>
              <a:ext cx="903142" cy="15429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ena Omair" refreshedDate="45443.960690277781" createdVersion="8" refreshedVersion="8" minRefreshableVersion="3" recordCount="9994" xr:uid="{CE2CA601-FD85-4399-89F4-E47CFF315739}">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 /Sales" databaseField="0"/>
  </cacheFields>
  <extLst>
    <ext xmlns:x14="http://schemas.microsoft.com/office/spreadsheetml/2009/9/main" uri="{725AE2AE-9491-48be-B2B4-4EB974FC3084}">
      <x14:pivotCacheDefinition pivotCacheId="14804616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F9D5F3-D3D7-4F84-B247-7C941D2F5D96}" name="PivotTable1"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49">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45A1BFF-1F4E-4652-9AD1-37B2BA290CB4}" name="PivotTable2"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C9F9F39-8B55-4E65-820C-0D622336DF3D}" name="PivotTable5"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9"/>
  </dataFields>
  <formats count="1">
    <format dxfId="48">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5" count="1" selected="0">
            <x v="0"/>
          </reference>
        </references>
      </pivotArea>
    </chartFormat>
    <chartFormat chart="5" format="7">
      <pivotArea type="data" outline="0" fieldPosition="0">
        <references count="2">
          <reference field="4294967294" count="1" selected="0">
            <x v="0"/>
          </reference>
          <reference field="15" count="1" selected="0">
            <x v="1"/>
          </reference>
        </references>
      </pivotArea>
    </chartFormat>
    <chartFormat chart="5"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0E170EE-04C0-4967-862A-286307969481}" name="PivotTable7"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B1819E6-0AD5-4D75-A188-84DBB06DCB6F}" name="PivotTable9"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D7B6320-EF3E-43CC-A133-7D32ACA16A39}" name="PivotTable14"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8B0F536-B7BA-47CD-8C21-268CB6D754C9}" name="PivotTable13"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8"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2D32AFB-6958-49B1-BA68-8387F1F4A4F9}" name="PivotTable12"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290D4A8-1ACB-4DCC-B321-6B45E284ABF1}" name="PivotTable11"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F4CD622-AAEF-4020-8AB7-0F89659C3536}" name="PivotTable10"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E866118-98A8-44A2-9EF5-1167D170A0F4}" name="PivotTable15" cacheId="3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Count of Order ID" fld="1" subtotal="count" baseField="0" baseItem="0"/>
    <dataField name="Sum of Quantity" fld="19"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CD9079B4-85C3-423E-BB21-569B1B5FC522}" sourceName="Year">
  <pivotTables>
    <pivotTable tabId="10" name="PivotTable15"/>
    <pivotTable tabId="3" name="PivotTable1"/>
    <pivotTable tabId="7" name="PivotTable7"/>
    <pivotTable tabId="5" name="PivotTable5"/>
    <pivotTable tabId="9" name="PivotTable10"/>
    <pivotTable tabId="9" name="PivotTable11"/>
    <pivotTable tabId="9" name="PivotTable12"/>
    <pivotTable tabId="9" name="PivotTable13"/>
    <pivotTable tabId="9" name="PivotTable14"/>
    <pivotTable tabId="8" name="PivotTable9"/>
    <pivotTable tabId="4" name="PivotTable2"/>
  </pivotTables>
  <data>
    <tabular pivotCacheId="1480461638">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31A94C2-5B7D-490F-A89B-D1BA5FB8915E}" sourceName="Segment">
  <pivotTables>
    <pivotTable tabId="10" name="PivotTable15"/>
    <pivotTable tabId="3" name="PivotTable1"/>
    <pivotTable tabId="7" name="PivotTable7"/>
    <pivotTable tabId="5" name="PivotTable5"/>
    <pivotTable tabId="9" name="PivotTable10"/>
    <pivotTable tabId="9" name="PivotTable11"/>
    <pivotTable tabId="9" name="PivotTable12"/>
    <pivotTable tabId="9" name="PivotTable13"/>
    <pivotTable tabId="9" name="PivotTable14"/>
    <pivotTable tabId="8" name="PivotTable9"/>
    <pivotTable tabId="4" name="PivotTable2"/>
  </pivotTables>
  <data>
    <tabular pivotCacheId="148046163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8E8515A-78F2-4F74-AEF6-3218127A6A9D}" sourceName="Region">
  <pivotTables>
    <pivotTable tabId="10" name="PivotTable15"/>
    <pivotTable tabId="3" name="PivotTable1"/>
    <pivotTable tabId="7" name="PivotTable7"/>
    <pivotTable tabId="5" name="PivotTable5"/>
    <pivotTable tabId="9" name="PivotTable10"/>
    <pivotTable tabId="9" name="PivotTable11"/>
    <pivotTable tabId="9" name="PivotTable12"/>
    <pivotTable tabId="9" name="PivotTable13"/>
    <pivotTable tabId="9" name="PivotTable14"/>
    <pivotTable tabId="8" name="PivotTable9"/>
    <pivotTable tabId="4" name="PivotTable2"/>
  </pivotTables>
  <data>
    <tabular pivotCacheId="148046163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1F8F81D-863F-45A0-BD2B-B0D63DE22AF1}" cache="Slicer_Year1"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1D7E777-7972-452E-B099-33879A366367}" cache="Slicer_Year1" caption="Year" rowHeight="241300"/>
  <slicer name="Segment" xr10:uid="{8F9914DA-EA31-47A4-8F30-C1D753CF7423}" cache="Slicer_Segment" caption="Segment" rowHeight="241300"/>
  <slicer name="Region" xr10:uid="{898D2BC4-5875-4FAE-8747-03A7921BE141}" cache="Slicer_Region" caption="Region"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952E4B85-CFD8-41F7-A830-AE628F1BCDF2}" cache="Slicer_Year1" caption="Year" rowHeight="241300"/>
  <slicer name="Segment 1" xr10:uid="{10F095BA-9AF2-4381-A090-18553D6DFEEB}" cache="Slicer_Segment" caption="Segment" rowHeight="241300"/>
  <slicer name="Region 1" xr10:uid="{DF3B9B23-D9A9-4FF4-9A4A-F0D4B09DB078}"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8"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A9E9E-182F-468F-B6B5-BE82B8769611}">
  <dimension ref="A3:C16"/>
  <sheetViews>
    <sheetView workbookViewId="0">
      <selection activeCell="C22" sqref="C22"/>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9" t="s">
        <v>10934</v>
      </c>
      <c r="B3" s="6" t="s">
        <v>10933</v>
      </c>
      <c r="C3" s="15" t="s">
        <v>10948</v>
      </c>
    </row>
    <row r="4" spans="1:3" x14ac:dyDescent="0.25">
      <c r="A4" s="10" t="s">
        <v>10936</v>
      </c>
      <c r="B4" s="18">
        <v>95365.937600000019</v>
      </c>
      <c r="C4" s="19">
        <v>9199.2699999999986</v>
      </c>
    </row>
    <row r="5" spans="1:3" x14ac:dyDescent="0.25">
      <c r="A5" s="10" t="s">
        <v>10937</v>
      </c>
      <c r="B5" s="18">
        <v>60172.649400000024</v>
      </c>
      <c r="C5" s="19">
        <v>10288.898699999991</v>
      </c>
    </row>
    <row r="6" spans="1:3" x14ac:dyDescent="0.25">
      <c r="A6" s="10" t="s">
        <v>10938</v>
      </c>
      <c r="B6" s="18">
        <v>199252.98399999991</v>
      </c>
      <c r="C6" s="19">
        <v>26806.573700000015</v>
      </c>
    </row>
    <row r="7" spans="1:3" x14ac:dyDescent="0.25">
      <c r="A7" s="10" t="s">
        <v>10939</v>
      </c>
      <c r="B7" s="18">
        <v>141851.5674</v>
      </c>
      <c r="C7" s="19">
        <v>13437.806799999998</v>
      </c>
    </row>
    <row r="8" spans="1:3" x14ac:dyDescent="0.25">
      <c r="A8" s="10" t="s">
        <v>10940</v>
      </c>
      <c r="B8" s="18">
        <v>156122.28669999994</v>
      </c>
      <c r="C8" s="19">
        <v>22308.51279999999</v>
      </c>
    </row>
    <row r="9" spans="1:3" x14ac:dyDescent="0.25">
      <c r="A9" s="10" t="s">
        <v>10941</v>
      </c>
      <c r="B9" s="18">
        <v>147082.61130000011</v>
      </c>
      <c r="C9" s="19">
        <v>20899.334500000012</v>
      </c>
    </row>
    <row r="10" spans="1:3" x14ac:dyDescent="0.25">
      <c r="A10" s="10" t="s">
        <v>10942</v>
      </c>
      <c r="B10" s="18">
        <v>149580.83800000031</v>
      </c>
      <c r="C10" s="19">
        <v>13535.38299999998</v>
      </c>
    </row>
    <row r="11" spans="1:3" x14ac:dyDescent="0.25">
      <c r="A11" s="10" t="s">
        <v>10943</v>
      </c>
      <c r="B11" s="18">
        <v>159589.45099999988</v>
      </c>
      <c r="C11" s="19">
        <v>21896.715399999972</v>
      </c>
    </row>
    <row r="12" spans="1:3" x14ac:dyDescent="0.25">
      <c r="A12" s="10" t="s">
        <v>10944</v>
      </c>
      <c r="B12" s="18">
        <v>309770.09970000025</v>
      </c>
      <c r="C12" s="19">
        <v>37293.192500000034</v>
      </c>
    </row>
    <row r="13" spans="1:3" x14ac:dyDescent="0.25">
      <c r="A13" s="10" t="s">
        <v>10945</v>
      </c>
      <c r="B13" s="18">
        <v>197115.20170000009</v>
      </c>
      <c r="C13" s="19">
        <v>31469.663800000035</v>
      </c>
    </row>
    <row r="14" spans="1:3" x14ac:dyDescent="0.25">
      <c r="A14" s="10" t="s">
        <v>10946</v>
      </c>
      <c r="B14" s="18">
        <v>349120.07400000008</v>
      </c>
      <c r="C14" s="19">
        <v>35825.536599999927</v>
      </c>
    </row>
    <row r="15" spans="1:3" x14ac:dyDescent="0.25">
      <c r="A15" s="10" t="s">
        <v>10947</v>
      </c>
      <c r="B15" s="18">
        <v>332177.15950000001</v>
      </c>
      <c r="C15" s="19">
        <v>43436.13390000003</v>
      </c>
    </row>
    <row r="16" spans="1:3" x14ac:dyDescent="0.25">
      <c r="A16" s="14" t="s">
        <v>10935</v>
      </c>
      <c r="B16" s="20">
        <v>2297200.8603000008</v>
      </c>
      <c r="C16" s="21">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E0445-7AF5-4A94-8C00-545BF40B3114}">
  <dimension ref="A3:E7"/>
  <sheetViews>
    <sheetView workbookViewId="0">
      <selection activeCell="P12" sqref="P12"/>
    </sheetView>
  </sheetViews>
  <sheetFormatPr defaultRowHeight="15" x14ac:dyDescent="0.25"/>
  <cols>
    <col min="1" max="1" width="14.5703125" bestFit="1" customWidth="1"/>
    <col min="2" max="2" width="12.5703125" bestFit="1" customWidth="1"/>
    <col min="4" max="4" width="14.5703125" bestFit="1" customWidth="1"/>
  </cols>
  <sheetData>
    <row r="3" spans="1:5" x14ac:dyDescent="0.25">
      <c r="A3" s="9" t="s">
        <v>10934</v>
      </c>
      <c r="B3" s="7" t="s">
        <v>10948</v>
      </c>
      <c r="D3" s="22" t="s">
        <v>15</v>
      </c>
      <c r="E3" s="23" t="s">
        <v>21</v>
      </c>
    </row>
    <row r="4" spans="1:5" x14ac:dyDescent="0.25">
      <c r="A4" s="10" t="s">
        <v>32</v>
      </c>
      <c r="B4" s="11">
        <v>18451.272799999992</v>
      </c>
      <c r="D4" t="str">
        <f>A4</f>
        <v>Furniture</v>
      </c>
      <c r="E4" s="24">
        <f>GETPIVOTDATA("Profit",$A$3,"Category",A4)</f>
        <v>18451.272799999992</v>
      </c>
    </row>
    <row r="5" spans="1:5" x14ac:dyDescent="0.25">
      <c r="A5" s="12" t="s">
        <v>46</v>
      </c>
      <c r="B5" s="13">
        <v>122490.8008000001</v>
      </c>
      <c r="D5" t="str">
        <f t="shared" ref="D5:D7" si="0">A5</f>
        <v>Office Supplies</v>
      </c>
      <c r="E5" s="24">
        <f t="shared" ref="E5:E7" si="1">GETPIVOTDATA("Profit",$A$3,"Category",A5)</f>
        <v>122490.8008000001</v>
      </c>
    </row>
    <row r="6" spans="1:5" x14ac:dyDescent="0.25">
      <c r="A6" s="12" t="s">
        <v>71</v>
      </c>
      <c r="B6" s="13">
        <v>145454.9480999998</v>
      </c>
      <c r="D6" t="str">
        <f t="shared" si="0"/>
        <v>Technology</v>
      </c>
      <c r="E6" s="24">
        <f t="shared" si="1"/>
        <v>145454.9480999998</v>
      </c>
    </row>
    <row r="7" spans="1:5" x14ac:dyDescent="0.25">
      <c r="A7" s="14" t="s">
        <v>10935</v>
      </c>
      <c r="B7" s="8">
        <v>286397.02169999992</v>
      </c>
      <c r="D7" t="str">
        <f t="shared" si="0"/>
        <v>Grand Total</v>
      </c>
      <c r="E7">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7F9E8-F1C0-4263-B470-5F825B782620}">
  <dimension ref="A3:B7"/>
  <sheetViews>
    <sheetView workbookViewId="0">
      <selection activeCell="B6" sqref="B6"/>
    </sheetView>
  </sheetViews>
  <sheetFormatPr defaultRowHeight="15" x14ac:dyDescent="0.25"/>
  <cols>
    <col min="1" max="1" width="14.5703125" bestFit="1" customWidth="1"/>
    <col min="2" max="2" width="12.140625" bestFit="1" customWidth="1"/>
  </cols>
  <sheetData>
    <row r="3" spans="1:2" x14ac:dyDescent="0.25">
      <c r="A3" s="9" t="s">
        <v>10934</v>
      </c>
      <c r="B3" s="7" t="s">
        <v>10933</v>
      </c>
    </row>
    <row r="4" spans="1:2" x14ac:dyDescent="0.25">
      <c r="A4" s="10" t="s">
        <v>32</v>
      </c>
      <c r="B4" s="25">
        <v>0.32300170530281774</v>
      </c>
    </row>
    <row r="5" spans="1:2" x14ac:dyDescent="0.25">
      <c r="A5" s="12" t="s">
        <v>46</v>
      </c>
      <c r="B5" s="26">
        <v>0.31301008302169103</v>
      </c>
    </row>
    <row r="6" spans="1:2" x14ac:dyDescent="0.25">
      <c r="A6" s="12" t="s">
        <v>71</v>
      </c>
      <c r="B6" s="26">
        <v>0.36398821167549117</v>
      </c>
    </row>
    <row r="7" spans="1:2" x14ac:dyDescent="0.25">
      <c r="A7" s="14" t="s">
        <v>10935</v>
      </c>
      <c r="B7" s="27">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42E49-2EC8-42AF-ACF9-95C4ECAF93DD}">
  <dimension ref="A3:F53"/>
  <sheetViews>
    <sheetView topLeftCell="A4" workbookViewId="0">
      <selection activeCell="L2" sqref="L2"/>
    </sheetView>
  </sheetViews>
  <sheetFormatPr defaultRowHeight="15" x14ac:dyDescent="0.25"/>
  <cols>
    <col min="1" max="1" width="18.7109375" bestFit="1" customWidth="1"/>
    <col min="2" max="2" width="12.140625" bestFit="1" customWidth="1"/>
    <col min="5" max="5" width="18.7109375" bestFit="1" customWidth="1"/>
    <col min="6" max="6" width="10.140625" bestFit="1" customWidth="1"/>
  </cols>
  <sheetData>
    <row r="3" spans="1:6" x14ac:dyDescent="0.25">
      <c r="A3" s="9" t="s">
        <v>10934</v>
      </c>
      <c r="B3" s="7" t="s">
        <v>10933</v>
      </c>
      <c r="E3" s="22" t="s">
        <v>11</v>
      </c>
      <c r="F3" s="23" t="s">
        <v>18</v>
      </c>
    </row>
    <row r="4" spans="1:6" x14ac:dyDescent="0.25">
      <c r="A4" s="10" t="s">
        <v>358</v>
      </c>
      <c r="B4" s="11">
        <v>19510.639999999992</v>
      </c>
      <c r="E4" t="str">
        <f>A4</f>
        <v>Alabama</v>
      </c>
      <c r="F4" s="24">
        <f>GETPIVOTDATA("Sales",$A$3,"State",A4)</f>
        <v>19510.639999999992</v>
      </c>
    </row>
    <row r="5" spans="1:6" x14ac:dyDescent="0.25">
      <c r="A5" s="12" t="s">
        <v>310</v>
      </c>
      <c r="B5" s="13">
        <v>35282.000999999997</v>
      </c>
      <c r="E5" t="str">
        <f t="shared" ref="E5:E53" si="0">A5</f>
        <v>Arizona</v>
      </c>
      <c r="F5" s="24">
        <f t="shared" ref="F5:F53" si="1">GETPIVOTDATA("Sales",$A$3,"State",A5)</f>
        <v>35282.000999999997</v>
      </c>
    </row>
    <row r="6" spans="1:6" x14ac:dyDescent="0.25">
      <c r="A6" s="12" t="s">
        <v>1707</v>
      </c>
      <c r="B6" s="13">
        <v>11678.129999999997</v>
      </c>
      <c r="E6" t="str">
        <f t="shared" si="0"/>
        <v>Arkansas</v>
      </c>
      <c r="F6" s="24">
        <f t="shared" si="1"/>
        <v>11678.129999999997</v>
      </c>
    </row>
    <row r="7" spans="1:6" x14ac:dyDescent="0.25">
      <c r="A7" s="12" t="s">
        <v>43</v>
      </c>
      <c r="B7" s="13">
        <v>457687.63150000101</v>
      </c>
      <c r="E7" t="str">
        <f t="shared" si="0"/>
        <v>California</v>
      </c>
      <c r="F7" s="24">
        <f t="shared" si="1"/>
        <v>457687.63150000101</v>
      </c>
    </row>
    <row r="8" spans="1:6" x14ac:dyDescent="0.25">
      <c r="A8" s="12" t="s">
        <v>457</v>
      </c>
      <c r="B8" s="13">
        <v>32108.117999999995</v>
      </c>
      <c r="E8" t="str">
        <f t="shared" si="0"/>
        <v>Colorado</v>
      </c>
      <c r="F8" s="24">
        <f t="shared" si="1"/>
        <v>32108.117999999995</v>
      </c>
    </row>
    <row r="9" spans="1:6" x14ac:dyDescent="0.25">
      <c r="A9" s="12" t="s">
        <v>747</v>
      </c>
      <c r="B9" s="13">
        <v>13384.356999999996</v>
      </c>
      <c r="E9" t="str">
        <f t="shared" si="0"/>
        <v>Connecticut</v>
      </c>
      <c r="F9" s="24">
        <f t="shared" si="1"/>
        <v>13384.356999999996</v>
      </c>
    </row>
    <row r="10" spans="1:6" x14ac:dyDescent="0.25">
      <c r="A10" s="12" t="s">
        <v>245</v>
      </c>
      <c r="B10" s="13">
        <v>27451.068999999992</v>
      </c>
      <c r="E10" t="str">
        <f t="shared" si="0"/>
        <v>Delaware</v>
      </c>
      <c r="F10" s="24">
        <f t="shared" si="1"/>
        <v>27451.068999999992</v>
      </c>
    </row>
    <row r="11" spans="1:6" x14ac:dyDescent="0.25">
      <c r="A11" s="12" t="s">
        <v>3034</v>
      </c>
      <c r="B11" s="13">
        <v>2865.0199999999995</v>
      </c>
      <c r="E11" t="str">
        <f t="shared" si="0"/>
        <v>District of Columbia</v>
      </c>
      <c r="F11" s="24">
        <f t="shared" si="1"/>
        <v>2865.0199999999995</v>
      </c>
    </row>
    <row r="12" spans="1:6" x14ac:dyDescent="0.25">
      <c r="A12" s="12" t="s">
        <v>54</v>
      </c>
      <c r="B12" s="13">
        <v>89473.707999999999</v>
      </c>
      <c r="E12" t="str">
        <f t="shared" si="0"/>
        <v>Florida</v>
      </c>
      <c r="F12" s="24">
        <f t="shared" si="1"/>
        <v>89473.707999999999</v>
      </c>
    </row>
    <row r="13" spans="1:6" x14ac:dyDescent="0.25">
      <c r="A13" s="12" t="s">
        <v>1272</v>
      </c>
      <c r="B13" s="13">
        <v>49095.840000000004</v>
      </c>
      <c r="E13" t="str">
        <f t="shared" si="0"/>
        <v>Georgia</v>
      </c>
      <c r="F13" s="24">
        <f t="shared" si="1"/>
        <v>49095.840000000004</v>
      </c>
    </row>
    <row r="14" spans="1:6" x14ac:dyDescent="0.25">
      <c r="A14" s="12" t="s">
        <v>6260</v>
      </c>
      <c r="B14" s="13">
        <v>4382.4860000000017</v>
      </c>
      <c r="E14" t="str">
        <f t="shared" si="0"/>
        <v>Idaho</v>
      </c>
      <c r="F14" s="24">
        <f t="shared" si="1"/>
        <v>4382.4860000000017</v>
      </c>
    </row>
    <row r="15" spans="1:6" x14ac:dyDescent="0.25">
      <c r="A15" s="12" t="s">
        <v>211</v>
      </c>
      <c r="B15" s="13">
        <v>80166.10099999985</v>
      </c>
      <c r="E15" t="str">
        <f t="shared" si="0"/>
        <v>Illinois</v>
      </c>
      <c r="F15" s="24">
        <f t="shared" si="1"/>
        <v>80166.10099999985</v>
      </c>
    </row>
    <row r="16" spans="1:6" x14ac:dyDescent="0.25">
      <c r="A16" s="12" t="s">
        <v>254</v>
      </c>
      <c r="B16" s="13">
        <v>53555.360000000001</v>
      </c>
      <c r="E16" t="str">
        <f t="shared" si="0"/>
        <v>Indiana</v>
      </c>
      <c r="F16" s="24">
        <f t="shared" si="1"/>
        <v>53555.360000000001</v>
      </c>
    </row>
    <row r="17" spans="1:6" x14ac:dyDescent="0.25">
      <c r="A17" s="12" t="s">
        <v>489</v>
      </c>
      <c r="B17" s="13">
        <v>4579.7599999999993</v>
      </c>
      <c r="E17" t="str">
        <f t="shared" si="0"/>
        <v>Iowa</v>
      </c>
      <c r="F17" s="24">
        <f t="shared" si="1"/>
        <v>4579.7599999999993</v>
      </c>
    </row>
    <row r="18" spans="1:6" x14ac:dyDescent="0.25">
      <c r="A18" s="12" t="s">
        <v>4530</v>
      </c>
      <c r="B18" s="13">
        <v>2914.31</v>
      </c>
      <c r="E18" t="str">
        <f t="shared" si="0"/>
        <v>Kansas</v>
      </c>
      <c r="F18" s="24">
        <f t="shared" si="1"/>
        <v>2914.31</v>
      </c>
    </row>
    <row r="19" spans="1:6" x14ac:dyDescent="0.25">
      <c r="A19" s="12" t="s">
        <v>29</v>
      </c>
      <c r="B19" s="13">
        <v>36591.749999999971</v>
      </c>
      <c r="E19" t="str">
        <f t="shared" si="0"/>
        <v>Kentucky</v>
      </c>
      <c r="F19" s="24">
        <f t="shared" si="1"/>
        <v>36591.749999999971</v>
      </c>
    </row>
    <row r="20" spans="1:6" x14ac:dyDescent="0.25">
      <c r="A20" s="12" t="s">
        <v>736</v>
      </c>
      <c r="B20" s="13">
        <v>9217.0299999999988</v>
      </c>
      <c r="E20" t="str">
        <f t="shared" si="0"/>
        <v>Louisiana</v>
      </c>
      <c r="F20" s="24">
        <f t="shared" si="1"/>
        <v>9217.0299999999988</v>
      </c>
    </row>
    <row r="21" spans="1:6" x14ac:dyDescent="0.25">
      <c r="A21" s="12" t="s">
        <v>5235</v>
      </c>
      <c r="B21" s="13">
        <v>1270.53</v>
      </c>
      <c r="E21" t="str">
        <f t="shared" si="0"/>
        <v>Maine</v>
      </c>
      <c r="F21" s="24">
        <f t="shared" si="1"/>
        <v>1270.53</v>
      </c>
    </row>
    <row r="22" spans="1:6" x14ac:dyDescent="0.25">
      <c r="A22" s="12" t="s">
        <v>2735</v>
      </c>
      <c r="B22" s="13">
        <v>23705.523000000005</v>
      </c>
      <c r="E22" t="str">
        <f t="shared" si="0"/>
        <v>Maryland</v>
      </c>
      <c r="F22" s="24">
        <f t="shared" si="1"/>
        <v>23705.523000000005</v>
      </c>
    </row>
    <row r="23" spans="1:6" x14ac:dyDescent="0.25">
      <c r="A23" s="12" t="s">
        <v>1245</v>
      </c>
      <c r="B23" s="13">
        <v>28634.43399999999</v>
      </c>
      <c r="E23" t="str">
        <f t="shared" si="0"/>
        <v>Massachusetts</v>
      </c>
      <c r="F23" s="24">
        <f t="shared" si="1"/>
        <v>28634.43399999999</v>
      </c>
    </row>
    <row r="24" spans="1:6" x14ac:dyDescent="0.25">
      <c r="A24" s="12" t="s">
        <v>238</v>
      </c>
      <c r="B24" s="13">
        <v>76269.614000000016</v>
      </c>
      <c r="E24" t="str">
        <f t="shared" si="0"/>
        <v>Michigan</v>
      </c>
      <c r="F24" s="24">
        <f t="shared" si="1"/>
        <v>76269.614000000016</v>
      </c>
    </row>
    <row r="25" spans="1:6" x14ac:dyDescent="0.25">
      <c r="A25" s="12" t="s">
        <v>229</v>
      </c>
      <c r="B25" s="13">
        <v>29863.149999999994</v>
      </c>
      <c r="E25" t="str">
        <f t="shared" si="0"/>
        <v>Minnesota</v>
      </c>
      <c r="F25" s="24">
        <f t="shared" si="1"/>
        <v>29863.149999999994</v>
      </c>
    </row>
    <row r="26" spans="1:6" x14ac:dyDescent="0.25">
      <c r="A26" s="12" t="s">
        <v>1487</v>
      </c>
      <c r="B26" s="13">
        <v>10771.34</v>
      </c>
      <c r="E26" t="str">
        <f t="shared" si="0"/>
        <v>Mississippi</v>
      </c>
      <c r="F26" s="24">
        <f t="shared" si="1"/>
        <v>10771.34</v>
      </c>
    </row>
    <row r="27" spans="1:6" x14ac:dyDescent="0.25">
      <c r="A27" s="12" t="s">
        <v>596</v>
      </c>
      <c r="B27" s="13">
        <v>22205.149999999998</v>
      </c>
      <c r="E27" t="str">
        <f t="shared" si="0"/>
        <v>Missouri</v>
      </c>
      <c r="F27" s="24">
        <f t="shared" si="1"/>
        <v>22205.149999999998</v>
      </c>
    </row>
    <row r="28" spans="1:6" x14ac:dyDescent="0.25">
      <c r="A28" s="12" t="s">
        <v>1762</v>
      </c>
      <c r="B28" s="13">
        <v>5589.3519999999971</v>
      </c>
      <c r="E28" t="str">
        <f t="shared" si="0"/>
        <v>Montana</v>
      </c>
      <c r="F28" s="24">
        <f t="shared" si="1"/>
        <v>5589.3519999999971</v>
      </c>
    </row>
    <row r="29" spans="1:6" x14ac:dyDescent="0.25">
      <c r="A29" s="12" t="s">
        <v>138</v>
      </c>
      <c r="B29" s="13">
        <v>7464.9299999999985</v>
      </c>
      <c r="E29" t="str">
        <f t="shared" si="0"/>
        <v>Nebraska</v>
      </c>
      <c r="F29" s="24">
        <f t="shared" si="1"/>
        <v>7464.9299999999985</v>
      </c>
    </row>
    <row r="30" spans="1:6" x14ac:dyDescent="0.25">
      <c r="A30" s="12" t="s">
        <v>1392</v>
      </c>
      <c r="B30" s="13">
        <v>16729.101999999999</v>
      </c>
      <c r="E30" t="str">
        <f t="shared" si="0"/>
        <v>Nevada</v>
      </c>
      <c r="F30" s="24">
        <f t="shared" si="1"/>
        <v>16729.101999999999</v>
      </c>
    </row>
    <row r="31" spans="1:6" x14ac:dyDescent="0.25">
      <c r="A31" s="12" t="s">
        <v>2694</v>
      </c>
      <c r="B31" s="13">
        <v>7292.5239999999994</v>
      </c>
      <c r="E31" t="str">
        <f t="shared" si="0"/>
        <v>New Hampshire</v>
      </c>
      <c r="F31" s="24">
        <f t="shared" si="1"/>
        <v>7292.5239999999994</v>
      </c>
    </row>
    <row r="32" spans="1:6" x14ac:dyDescent="0.25">
      <c r="A32" s="12" t="s">
        <v>788</v>
      </c>
      <c r="B32" s="13">
        <v>35764.312000000013</v>
      </c>
      <c r="E32" t="str">
        <f t="shared" si="0"/>
        <v>New Jersey</v>
      </c>
      <c r="F32" s="24">
        <f t="shared" si="1"/>
        <v>35764.312000000013</v>
      </c>
    </row>
    <row r="33" spans="1:6" x14ac:dyDescent="0.25">
      <c r="A33" s="12" t="s">
        <v>668</v>
      </c>
      <c r="B33" s="13">
        <v>4783.5220000000008</v>
      </c>
      <c r="E33" t="str">
        <f t="shared" si="0"/>
        <v>New Mexico</v>
      </c>
      <c r="F33" s="24">
        <f t="shared" si="1"/>
        <v>4783.5220000000008</v>
      </c>
    </row>
    <row r="34" spans="1:6" x14ac:dyDescent="0.25">
      <c r="A34" s="12" t="s">
        <v>267</v>
      </c>
      <c r="B34" s="13">
        <v>310876.27099999978</v>
      </c>
      <c r="E34" t="str">
        <f t="shared" si="0"/>
        <v>New York</v>
      </c>
      <c r="F34" s="24">
        <f t="shared" si="1"/>
        <v>310876.27099999978</v>
      </c>
    </row>
    <row r="35" spans="1:6" x14ac:dyDescent="0.25">
      <c r="A35" s="12" t="s">
        <v>88</v>
      </c>
      <c r="B35" s="13">
        <v>55603.163999999968</v>
      </c>
      <c r="E35" t="str">
        <f t="shared" si="0"/>
        <v>North Carolina</v>
      </c>
      <c r="F35" s="24">
        <f t="shared" si="1"/>
        <v>55603.163999999968</v>
      </c>
    </row>
    <row r="36" spans="1:6" x14ac:dyDescent="0.25">
      <c r="A36" s="12" t="s">
        <v>7449</v>
      </c>
      <c r="B36" s="13">
        <v>919.91</v>
      </c>
      <c r="E36" t="str">
        <f t="shared" si="0"/>
        <v>North Dakota</v>
      </c>
      <c r="F36" s="24">
        <f t="shared" si="1"/>
        <v>919.91</v>
      </c>
    </row>
    <row r="37" spans="1:6" x14ac:dyDescent="0.25">
      <c r="A37" s="12" t="s">
        <v>498</v>
      </c>
      <c r="B37" s="13">
        <v>78258.135999999926</v>
      </c>
      <c r="E37" t="str">
        <f t="shared" si="0"/>
        <v>Ohio</v>
      </c>
      <c r="F37" s="24">
        <f t="shared" si="1"/>
        <v>78258.135999999926</v>
      </c>
    </row>
    <row r="38" spans="1:6" x14ac:dyDescent="0.25">
      <c r="A38" s="12" t="s">
        <v>649</v>
      </c>
      <c r="B38" s="13">
        <v>19683.390000000003</v>
      </c>
      <c r="E38" t="str">
        <f t="shared" si="0"/>
        <v>Oklahoma</v>
      </c>
      <c r="F38" s="24">
        <f t="shared" si="1"/>
        <v>19683.390000000003</v>
      </c>
    </row>
    <row r="39" spans="1:6" x14ac:dyDescent="0.25">
      <c r="A39" s="12" t="s">
        <v>420</v>
      </c>
      <c r="B39" s="13">
        <v>17431.149999999991</v>
      </c>
      <c r="E39" t="str">
        <f t="shared" si="0"/>
        <v>Oregon</v>
      </c>
      <c r="F39" s="24">
        <f t="shared" si="1"/>
        <v>17431.149999999991</v>
      </c>
    </row>
    <row r="40" spans="1:6" x14ac:dyDescent="0.25">
      <c r="A40" s="12" t="s">
        <v>147</v>
      </c>
      <c r="B40" s="13">
        <v>116511.91400000003</v>
      </c>
      <c r="E40" t="str">
        <f t="shared" si="0"/>
        <v>Pennsylvania</v>
      </c>
      <c r="F40" s="24">
        <f t="shared" si="1"/>
        <v>116511.91400000003</v>
      </c>
    </row>
    <row r="41" spans="1:6" x14ac:dyDescent="0.25">
      <c r="A41" s="12" t="s">
        <v>1399</v>
      </c>
      <c r="B41" s="13">
        <v>22627.955999999995</v>
      </c>
      <c r="E41" t="str">
        <f t="shared" si="0"/>
        <v>Rhode Island</v>
      </c>
      <c r="F41" s="24">
        <f t="shared" si="1"/>
        <v>22627.955999999995</v>
      </c>
    </row>
    <row r="42" spans="1:6" x14ac:dyDescent="0.25">
      <c r="A42" s="12" t="s">
        <v>383</v>
      </c>
      <c r="B42" s="13">
        <v>8481.7099999999991</v>
      </c>
      <c r="E42" t="str">
        <f t="shared" si="0"/>
        <v>South Carolina</v>
      </c>
      <c r="F42" s="24">
        <f t="shared" si="1"/>
        <v>8481.7099999999991</v>
      </c>
    </row>
    <row r="43" spans="1:6" x14ac:dyDescent="0.25">
      <c r="A43" s="12" t="s">
        <v>5326</v>
      </c>
      <c r="B43" s="13">
        <v>1315.5600000000002</v>
      </c>
      <c r="E43" t="str">
        <f t="shared" si="0"/>
        <v>South Dakota</v>
      </c>
      <c r="F43" s="24">
        <f t="shared" si="1"/>
        <v>1315.5600000000002</v>
      </c>
    </row>
    <row r="44" spans="1:6" x14ac:dyDescent="0.25">
      <c r="A44" s="12" t="s">
        <v>335</v>
      </c>
      <c r="B44" s="13">
        <v>30661.872999999981</v>
      </c>
      <c r="E44" t="str">
        <f t="shared" si="0"/>
        <v>Tennessee</v>
      </c>
      <c r="F44" s="24">
        <f t="shared" si="1"/>
        <v>30661.872999999981</v>
      </c>
    </row>
    <row r="45" spans="1:6" x14ac:dyDescent="0.25">
      <c r="A45" s="12" t="s">
        <v>104</v>
      </c>
      <c r="B45" s="13">
        <v>170188.04580000002</v>
      </c>
      <c r="E45" t="str">
        <f t="shared" si="0"/>
        <v>Texas</v>
      </c>
      <c r="F45" s="24">
        <f t="shared" si="1"/>
        <v>170188.04580000002</v>
      </c>
    </row>
    <row r="46" spans="1:6" x14ac:dyDescent="0.25">
      <c r="A46" s="12" t="s">
        <v>121</v>
      </c>
      <c r="B46" s="13">
        <v>11220.055999999999</v>
      </c>
      <c r="E46" t="str">
        <f t="shared" si="0"/>
        <v>Utah</v>
      </c>
      <c r="F46" s="24">
        <f t="shared" si="1"/>
        <v>11220.055999999999</v>
      </c>
    </row>
    <row r="47" spans="1:6" x14ac:dyDescent="0.25">
      <c r="A47" s="12" t="s">
        <v>5203</v>
      </c>
      <c r="B47" s="13">
        <v>8929.369999999999</v>
      </c>
      <c r="E47" t="str">
        <f t="shared" si="0"/>
        <v>Vermont</v>
      </c>
      <c r="F47" s="24">
        <f t="shared" si="1"/>
        <v>8929.369999999999</v>
      </c>
    </row>
    <row r="48" spans="1:6" x14ac:dyDescent="0.25">
      <c r="A48" s="12" t="s">
        <v>319</v>
      </c>
      <c r="B48" s="13">
        <v>70636.719999999987</v>
      </c>
      <c r="E48" t="str">
        <f t="shared" si="0"/>
        <v>Virginia</v>
      </c>
      <c r="F48" s="24">
        <f t="shared" si="1"/>
        <v>70636.719999999987</v>
      </c>
    </row>
    <row r="49" spans="1:6" x14ac:dyDescent="0.25">
      <c r="A49" s="12" t="s">
        <v>96</v>
      </c>
      <c r="B49" s="13">
        <v>138641.26999999993</v>
      </c>
      <c r="E49" t="str">
        <f t="shared" si="0"/>
        <v>Washington</v>
      </c>
      <c r="F49" s="24">
        <f t="shared" si="1"/>
        <v>138641.26999999993</v>
      </c>
    </row>
    <row r="50" spans="1:6" x14ac:dyDescent="0.25">
      <c r="A50" s="12" t="s">
        <v>9726</v>
      </c>
      <c r="B50" s="13">
        <v>1209.8240000000001</v>
      </c>
      <c r="E50" t="str">
        <f t="shared" si="0"/>
        <v>West Virginia</v>
      </c>
      <c r="F50" s="24">
        <f t="shared" si="1"/>
        <v>1209.8240000000001</v>
      </c>
    </row>
    <row r="51" spans="1:6" x14ac:dyDescent="0.25">
      <c r="A51" s="12" t="s">
        <v>114</v>
      </c>
      <c r="B51" s="13">
        <v>32114.610000000019</v>
      </c>
      <c r="E51" t="str">
        <f t="shared" si="0"/>
        <v>Wisconsin</v>
      </c>
      <c r="F51" s="24">
        <f t="shared" si="1"/>
        <v>32114.610000000019</v>
      </c>
    </row>
    <row r="52" spans="1:6" x14ac:dyDescent="0.25">
      <c r="A52" s="12" t="s">
        <v>8542</v>
      </c>
      <c r="B52" s="13">
        <v>1603.1360000000002</v>
      </c>
      <c r="E52" t="str">
        <f t="shared" si="0"/>
        <v>Wyoming</v>
      </c>
      <c r="F52" s="24">
        <f t="shared" si="1"/>
        <v>1603.1360000000002</v>
      </c>
    </row>
    <row r="53" spans="1:6" x14ac:dyDescent="0.25">
      <c r="A53" s="14" t="s">
        <v>10935</v>
      </c>
      <c r="B53" s="8">
        <v>2297200.8603000003</v>
      </c>
      <c r="E53" t="str">
        <f t="shared" si="0"/>
        <v>Grand Total</v>
      </c>
      <c r="F53" s="24">
        <f>GETPIVOTDATA("Sales",$A$3)</f>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55BB0-9DCD-4BA0-97EC-83A64D447E8B}">
  <dimension ref="A3:B9"/>
  <sheetViews>
    <sheetView workbookViewId="0">
      <selection activeCell="A3" sqref="A3"/>
    </sheetView>
  </sheetViews>
  <sheetFormatPr defaultRowHeight="15" x14ac:dyDescent="0.25"/>
  <cols>
    <col min="1" max="1" width="13.140625" bestFit="1" customWidth="1"/>
    <col min="2" max="2" width="12.140625" bestFit="1" customWidth="1"/>
  </cols>
  <sheetData>
    <row r="3" spans="1:2" x14ac:dyDescent="0.25">
      <c r="A3" s="9" t="s">
        <v>10934</v>
      </c>
      <c r="B3" s="7" t="s">
        <v>10933</v>
      </c>
    </row>
    <row r="4" spans="1:2" x14ac:dyDescent="0.25">
      <c r="A4" s="10" t="s">
        <v>75</v>
      </c>
      <c r="B4" s="11">
        <v>203412.73300000009</v>
      </c>
    </row>
    <row r="5" spans="1:2" x14ac:dyDescent="0.25">
      <c r="A5" s="12" t="s">
        <v>56</v>
      </c>
      <c r="B5" s="13">
        <v>206965.53200000009</v>
      </c>
    </row>
    <row r="6" spans="1:2" x14ac:dyDescent="0.25">
      <c r="A6" s="12" t="s">
        <v>59</v>
      </c>
      <c r="B6" s="13">
        <v>223843.60800000012</v>
      </c>
    </row>
    <row r="7" spans="1:2" x14ac:dyDescent="0.25">
      <c r="A7" s="12" t="s">
        <v>36</v>
      </c>
      <c r="B7" s="13">
        <v>328449.1030000007</v>
      </c>
    </row>
    <row r="8" spans="1:2" x14ac:dyDescent="0.25">
      <c r="A8" s="12" t="s">
        <v>72</v>
      </c>
      <c r="B8" s="13">
        <v>330007.05400000012</v>
      </c>
    </row>
    <row r="9" spans="1:2" x14ac:dyDescent="0.25">
      <c r="A9" s="14" t="s">
        <v>10935</v>
      </c>
      <c r="B9" s="8">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1A700-DB5C-4242-86C9-9330DB0D32E5}">
  <dimension ref="A3:N17"/>
  <sheetViews>
    <sheetView workbookViewId="0">
      <selection activeCell="N17" sqref="N17"/>
    </sheetView>
  </sheetViews>
  <sheetFormatPr defaultRowHeight="15" x14ac:dyDescent="0.25"/>
  <cols>
    <col min="1" max="1" width="13.140625" bestFit="1" customWidth="1"/>
    <col min="2" max="2" width="12.140625" bestFit="1" customWidth="1"/>
    <col min="3" max="3" width="3" customWidth="1"/>
    <col min="4" max="4" width="13.140625" bestFit="1" customWidth="1"/>
    <col min="5" max="5" width="12.5703125" customWidth="1"/>
    <col min="6" max="6" width="2.7109375" customWidth="1"/>
    <col min="7" max="7" width="13.140625" bestFit="1" customWidth="1"/>
    <col min="8" max="8" width="15.42578125" bestFit="1" customWidth="1"/>
    <col min="9" max="9" width="2.85546875" customWidth="1"/>
    <col min="10" max="10" width="13.140625" bestFit="1" customWidth="1"/>
    <col min="11" max="11" width="16.5703125" bestFit="1" customWidth="1"/>
    <col min="12" max="12" width="3.5703125" customWidth="1"/>
    <col min="13" max="13" width="13.140625" bestFit="1" customWidth="1"/>
    <col min="14" max="14" width="19.42578125" bestFit="1" customWidth="1"/>
  </cols>
  <sheetData>
    <row r="3" spans="1:14" x14ac:dyDescent="0.25">
      <c r="A3" s="9" t="s">
        <v>10934</v>
      </c>
      <c r="B3" s="7" t="s">
        <v>10933</v>
      </c>
      <c r="D3" s="9" t="s">
        <v>10934</v>
      </c>
      <c r="E3" s="7" t="s">
        <v>10948</v>
      </c>
      <c r="G3" s="9" t="s">
        <v>10934</v>
      </c>
      <c r="H3" s="7" t="s">
        <v>10949</v>
      </c>
      <c r="J3" s="9" t="s">
        <v>10934</v>
      </c>
      <c r="K3" s="7" t="s">
        <v>10950</v>
      </c>
      <c r="M3" s="9" t="s">
        <v>10934</v>
      </c>
      <c r="N3" s="7" t="s">
        <v>10951</v>
      </c>
    </row>
    <row r="4" spans="1:14" x14ac:dyDescent="0.25">
      <c r="A4" s="10" t="s">
        <v>10936</v>
      </c>
      <c r="B4" s="11">
        <v>95365.937600000019</v>
      </c>
      <c r="D4" s="10" t="s">
        <v>10936</v>
      </c>
      <c r="E4" s="11">
        <v>9199.2699999999986</v>
      </c>
      <c r="G4" s="10" t="s">
        <v>10936</v>
      </c>
      <c r="H4" s="11">
        <v>1500</v>
      </c>
      <c r="J4" s="10" t="s">
        <v>10936</v>
      </c>
      <c r="K4" s="11">
        <v>387</v>
      </c>
      <c r="M4" s="10" t="s">
        <v>10936</v>
      </c>
      <c r="N4" s="11">
        <v>9.6462848596792869E-2</v>
      </c>
    </row>
    <row r="5" spans="1:14" x14ac:dyDescent="0.25">
      <c r="A5" s="12" t="s">
        <v>10937</v>
      </c>
      <c r="B5" s="13">
        <v>60172.649400000024</v>
      </c>
      <c r="D5" s="12" t="s">
        <v>10937</v>
      </c>
      <c r="E5" s="13">
        <v>10288.898699999991</v>
      </c>
      <c r="G5" s="12" t="s">
        <v>10937</v>
      </c>
      <c r="H5" s="13">
        <v>1068</v>
      </c>
      <c r="J5" s="12" t="s">
        <v>10937</v>
      </c>
      <c r="K5" s="13">
        <v>301</v>
      </c>
      <c r="M5" s="12" t="s">
        <v>10937</v>
      </c>
      <c r="N5" s="13">
        <v>0.17098962406664425</v>
      </c>
    </row>
    <row r="6" spans="1:14" x14ac:dyDescent="0.25">
      <c r="A6" s="12" t="s">
        <v>10938</v>
      </c>
      <c r="B6" s="13">
        <v>199252.98399999991</v>
      </c>
      <c r="D6" s="12" t="s">
        <v>10938</v>
      </c>
      <c r="E6" s="13">
        <v>26806.573700000015</v>
      </c>
      <c r="G6" s="12" t="s">
        <v>10938</v>
      </c>
      <c r="H6" s="13">
        <v>2491</v>
      </c>
      <c r="J6" s="12" t="s">
        <v>10938</v>
      </c>
      <c r="K6" s="13">
        <v>680</v>
      </c>
      <c r="M6" s="12" t="s">
        <v>10938</v>
      </c>
      <c r="N6" s="13">
        <v>0.13453536886554246</v>
      </c>
    </row>
    <row r="7" spans="1:14" x14ac:dyDescent="0.25">
      <c r="A7" s="12" t="s">
        <v>10939</v>
      </c>
      <c r="B7" s="13">
        <v>141851.5674</v>
      </c>
      <c r="D7" s="12" t="s">
        <v>10939</v>
      </c>
      <c r="E7" s="13">
        <v>13437.806799999998</v>
      </c>
      <c r="G7" s="12" t="s">
        <v>10939</v>
      </c>
      <c r="H7" s="13">
        <v>2441</v>
      </c>
      <c r="J7" s="12" t="s">
        <v>10939</v>
      </c>
      <c r="K7" s="13">
        <v>663</v>
      </c>
      <c r="M7" s="12" t="s">
        <v>10939</v>
      </c>
      <c r="N7" s="13">
        <v>9.4731465053942004E-2</v>
      </c>
    </row>
    <row r="8" spans="1:14" x14ac:dyDescent="0.25">
      <c r="A8" s="12" t="s">
        <v>10940</v>
      </c>
      <c r="B8" s="13">
        <v>156122.28669999994</v>
      </c>
      <c r="D8" s="12" t="s">
        <v>10940</v>
      </c>
      <c r="E8" s="13">
        <v>22308.51279999999</v>
      </c>
      <c r="G8" s="12" t="s">
        <v>10940</v>
      </c>
      <c r="H8" s="13">
        <v>2850</v>
      </c>
      <c r="J8" s="12" t="s">
        <v>10940</v>
      </c>
      <c r="K8" s="13">
        <v>750</v>
      </c>
      <c r="M8" s="12" t="s">
        <v>10940</v>
      </c>
      <c r="N8" s="13">
        <v>0.14289127626517142</v>
      </c>
    </row>
    <row r="9" spans="1:14" x14ac:dyDescent="0.25">
      <c r="A9" s="12" t="s">
        <v>10941</v>
      </c>
      <c r="B9" s="13">
        <v>147082.61130000011</v>
      </c>
      <c r="D9" s="12" t="s">
        <v>10941</v>
      </c>
      <c r="E9" s="13">
        <v>20899.334500000012</v>
      </c>
      <c r="G9" s="12" t="s">
        <v>10941</v>
      </c>
      <c r="H9" s="13">
        <v>2644</v>
      </c>
      <c r="J9" s="12" t="s">
        <v>10941</v>
      </c>
      <c r="K9" s="13">
        <v>709</v>
      </c>
      <c r="M9" s="12" t="s">
        <v>10941</v>
      </c>
      <c r="N9" s="13">
        <v>0.1420924901678027</v>
      </c>
    </row>
    <row r="10" spans="1:14" x14ac:dyDescent="0.25">
      <c r="A10" s="12" t="s">
        <v>10942</v>
      </c>
      <c r="B10" s="13">
        <v>149580.83800000031</v>
      </c>
      <c r="D10" s="12" t="s">
        <v>10942</v>
      </c>
      <c r="E10" s="13">
        <v>13535.38299999998</v>
      </c>
      <c r="G10" s="12" t="s">
        <v>10942</v>
      </c>
      <c r="H10" s="13">
        <v>2705</v>
      </c>
      <c r="J10" s="12" t="s">
        <v>10942</v>
      </c>
      <c r="K10" s="13">
        <v>708</v>
      </c>
      <c r="M10" s="12" t="s">
        <v>10942</v>
      </c>
      <c r="N10" s="13">
        <v>9.0488749635163512E-2</v>
      </c>
    </row>
    <row r="11" spans="1:14" x14ac:dyDescent="0.25">
      <c r="A11" s="12" t="s">
        <v>10943</v>
      </c>
      <c r="B11" s="13">
        <v>159589.45099999988</v>
      </c>
      <c r="D11" s="12" t="s">
        <v>10943</v>
      </c>
      <c r="E11" s="13">
        <v>21896.715399999972</v>
      </c>
      <c r="G11" s="12" t="s">
        <v>10943</v>
      </c>
      <c r="H11" s="13">
        <v>2796</v>
      </c>
      <c r="J11" s="12" t="s">
        <v>10943</v>
      </c>
      <c r="K11" s="13">
        <v>710</v>
      </c>
      <c r="M11" s="12" t="s">
        <v>10943</v>
      </c>
      <c r="N11" s="13">
        <v>0.13720653378273723</v>
      </c>
    </row>
    <row r="12" spans="1:14" x14ac:dyDescent="0.25">
      <c r="A12" s="12" t="s">
        <v>10944</v>
      </c>
      <c r="B12" s="13">
        <v>309770.09970000025</v>
      </c>
      <c r="D12" s="12" t="s">
        <v>10944</v>
      </c>
      <c r="E12" s="13">
        <v>37293.192500000034</v>
      </c>
      <c r="G12" s="12" t="s">
        <v>10944</v>
      </c>
      <c r="H12" s="13">
        <v>5073</v>
      </c>
      <c r="J12" s="12" t="s">
        <v>10944</v>
      </c>
      <c r="K12" s="13">
        <v>1386</v>
      </c>
      <c r="M12" s="12" t="s">
        <v>10944</v>
      </c>
      <c r="N12" s="13">
        <v>0.12038990379031732</v>
      </c>
    </row>
    <row r="13" spans="1:14" x14ac:dyDescent="0.25">
      <c r="A13" s="12" t="s">
        <v>10945</v>
      </c>
      <c r="B13" s="13">
        <v>197115.20170000009</v>
      </c>
      <c r="D13" s="12" t="s">
        <v>10945</v>
      </c>
      <c r="E13" s="13">
        <v>31469.663800000035</v>
      </c>
      <c r="G13" s="12" t="s">
        <v>10945</v>
      </c>
      <c r="H13" s="13">
        <v>3095</v>
      </c>
      <c r="J13" s="12" t="s">
        <v>10945</v>
      </c>
      <c r="K13" s="13">
        <v>817</v>
      </c>
      <c r="M13" s="12" t="s">
        <v>10945</v>
      </c>
      <c r="N13" s="13">
        <v>0.15965112547684351</v>
      </c>
    </row>
    <row r="14" spans="1:14" x14ac:dyDescent="0.25">
      <c r="A14" s="12" t="s">
        <v>10946</v>
      </c>
      <c r="B14" s="13">
        <v>349120.07400000008</v>
      </c>
      <c r="D14" s="12" t="s">
        <v>10946</v>
      </c>
      <c r="E14" s="13">
        <v>35825.536599999927</v>
      </c>
      <c r="G14" s="12" t="s">
        <v>10946</v>
      </c>
      <c r="H14" s="13">
        <v>5741</v>
      </c>
      <c r="J14" s="12" t="s">
        <v>10946</v>
      </c>
      <c r="K14" s="13">
        <v>1462</v>
      </c>
      <c r="M14" s="12" t="s">
        <v>10946</v>
      </c>
      <c r="N14" s="13">
        <v>0.10261666191099604</v>
      </c>
    </row>
    <row r="15" spans="1:14" x14ac:dyDescent="0.25">
      <c r="A15" s="12" t="s">
        <v>10947</v>
      </c>
      <c r="B15" s="13">
        <v>332177.15950000001</v>
      </c>
      <c r="D15" s="12" t="s">
        <v>10947</v>
      </c>
      <c r="E15" s="13">
        <v>43436.13390000003</v>
      </c>
      <c r="G15" s="12" t="s">
        <v>10947</v>
      </c>
      <c r="H15" s="13">
        <v>5469</v>
      </c>
      <c r="J15" s="12" t="s">
        <v>10947</v>
      </c>
      <c r="K15" s="13">
        <v>1421</v>
      </c>
      <c r="M15" s="12" t="s">
        <v>10947</v>
      </c>
      <c r="N15" s="13">
        <v>0.13076195234308405</v>
      </c>
    </row>
    <row r="16" spans="1:14" x14ac:dyDescent="0.25">
      <c r="A16" s="14" t="s">
        <v>10935</v>
      </c>
      <c r="B16" s="8">
        <v>2297200.8603000008</v>
      </c>
      <c r="D16" s="14" t="s">
        <v>10935</v>
      </c>
      <c r="E16" s="8">
        <v>286397.02169999998</v>
      </c>
      <c r="G16" s="14" t="s">
        <v>10935</v>
      </c>
      <c r="H16" s="8">
        <v>37873</v>
      </c>
      <c r="J16" s="14" t="s">
        <v>10935</v>
      </c>
      <c r="K16" s="8">
        <v>9994</v>
      </c>
      <c r="M16" s="14" t="s">
        <v>10935</v>
      </c>
      <c r="N16" s="8">
        <v>0.12467217240315856</v>
      </c>
    </row>
    <row r="17" spans="2:14" x14ac:dyDescent="0.25">
      <c r="B17" s="30">
        <f>GETPIVOTDATA("Sales",$A$3)</f>
        <v>2297200.8603000008</v>
      </c>
      <c r="E17" s="30">
        <f>GETPIVOTDATA("Profit",$D$3)</f>
        <v>286397.02169999998</v>
      </c>
      <c r="H17" s="31">
        <f>GETPIVOTDATA("Quantity",$G$3)</f>
        <v>37873</v>
      </c>
      <c r="K17" s="31">
        <f>GETPIVOTDATA("Order ID",$J$3)</f>
        <v>9994</v>
      </c>
      <c r="N17" s="32">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FD6D2-B21B-4ED8-87E3-B57A9892EF8D}">
  <dimension ref="A3:K9"/>
  <sheetViews>
    <sheetView topLeftCell="B1" workbookViewId="0">
      <selection activeCell="F3" sqref="F3"/>
    </sheetView>
  </sheetViews>
  <sheetFormatPr defaultRowHeight="15" x14ac:dyDescent="0.25"/>
  <cols>
    <col min="1" max="1" width="13.140625" bestFit="1" customWidth="1"/>
    <col min="2" max="2" width="12.140625" bestFit="1" customWidth="1"/>
    <col min="3" max="3" width="12.5703125" bestFit="1" customWidth="1"/>
    <col min="4" max="4" width="16.5703125" bestFit="1" customWidth="1"/>
    <col min="5" max="5" width="15.42578125" bestFit="1" customWidth="1"/>
    <col min="6" max="6" width="19.42578125" bestFit="1" customWidth="1"/>
    <col min="7" max="10" width="9.7109375" bestFit="1" customWidth="1"/>
    <col min="11" max="11" width="9.28515625" bestFit="1" customWidth="1"/>
  </cols>
  <sheetData>
    <row r="3" spans="1:11" x14ac:dyDescent="0.25">
      <c r="A3" s="9" t="s">
        <v>10934</v>
      </c>
      <c r="B3" s="6" t="s">
        <v>10933</v>
      </c>
      <c r="C3" s="33" t="s">
        <v>10948</v>
      </c>
      <c r="D3" s="33" t="s">
        <v>10950</v>
      </c>
      <c r="E3" s="33" t="s">
        <v>10949</v>
      </c>
      <c r="F3" s="15" t="s">
        <v>10951</v>
      </c>
    </row>
    <row r="4" spans="1:11" x14ac:dyDescent="0.25">
      <c r="A4" s="10">
        <v>2011</v>
      </c>
      <c r="B4" s="16">
        <v>484247.49810000096</v>
      </c>
      <c r="C4" s="34">
        <v>49543.974100000007</v>
      </c>
      <c r="D4" s="34">
        <v>1993</v>
      </c>
      <c r="E4" s="34">
        <v>7581</v>
      </c>
      <c r="F4" s="17">
        <v>0.10231126499236715</v>
      </c>
    </row>
    <row r="5" spans="1:11" x14ac:dyDescent="0.25">
      <c r="A5" s="12">
        <v>2012</v>
      </c>
      <c r="B5" s="28">
        <v>470532.50899999985</v>
      </c>
      <c r="C5" s="35">
        <v>61618.603700000051</v>
      </c>
      <c r="D5" s="35">
        <v>2102</v>
      </c>
      <c r="E5" s="35">
        <v>7979</v>
      </c>
      <c r="F5" s="29">
        <v>0.13095504034557592</v>
      </c>
    </row>
    <row r="6" spans="1:11" x14ac:dyDescent="0.25">
      <c r="A6" s="12">
        <v>2013</v>
      </c>
      <c r="B6" s="28">
        <v>608473.83000000066</v>
      </c>
      <c r="C6" s="35">
        <v>81726.930800000177</v>
      </c>
      <c r="D6" s="35">
        <v>2580</v>
      </c>
      <c r="E6" s="35">
        <v>9810</v>
      </c>
      <c r="F6" s="29">
        <v>0.13431461924993568</v>
      </c>
    </row>
    <row r="7" spans="1:11" x14ac:dyDescent="0.25">
      <c r="A7" s="36">
        <v>2014</v>
      </c>
      <c r="B7" s="37">
        <v>733947.0231999997</v>
      </c>
      <c r="C7" s="38">
        <v>93507.513099999967</v>
      </c>
      <c r="D7" s="38">
        <v>3319</v>
      </c>
      <c r="E7" s="38">
        <v>12503</v>
      </c>
      <c r="F7" s="39">
        <v>0.12740362743390987</v>
      </c>
    </row>
    <row r="9" spans="1:11" x14ac:dyDescent="0.25">
      <c r="G9" s="40">
        <f>(GETPIVOTDATA("Sum of Sales",$A$3,"Year",2014)/GETPIVOTDATA("Sum of Sales",$A$3,"Year",2013))-1</f>
        <v>0.20620967905883303</v>
      </c>
      <c r="H9" s="40">
        <f>(GETPIVOTDATA("Sum of Profit",$A$3,"Year",2014)/GETPIVOTDATA("Sum of Profit",$A$3,"Year",2013))-1</f>
        <v>0.14414565902185772</v>
      </c>
      <c r="I9" s="40">
        <f>(GETPIVOTDATA("Count of Order ID",$A$3,"Year",2014)/GETPIVOTDATA("Count of Order ID",$A$3,"Year",2013))-1</f>
        <v>0.2864341085271318</v>
      </c>
      <c r="J9" s="40">
        <f>(GETPIVOTDATA("Sum of Quantity",$A$3,"Year",2014)/GETPIVOTDATA("Sum of Quantity",$A$3,"Year",2013))-1</f>
        <v>0.27451580020387367</v>
      </c>
      <c r="K9" s="41">
        <f>(GETPIVOTDATA("Sum of Profit Margin",$A$3,"Year",2014)/GETPIVOTDATA("Sum of Profit Margin",$A$3,"Year",2013))-1</f>
        <v>-5.1453757264990463E-2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10" sqref="B10"/>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zoomScale="77" zoomScaleNormal="77" workbookViewId="0">
      <selection activeCell="U13" sqref="U13"/>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4" t="s">
        <v>10932</v>
      </c>
      <c r="B11" s="5"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vt:lpstr>
      <vt:lpstr>PieChart</vt:lpstr>
      <vt:lpstr>Map</vt:lpstr>
      <vt:lpstr>top 5</vt:lpstr>
      <vt:lpstr>Sheet7</vt:lpstr>
      <vt:lpstr>Sheet8</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Aleena Najam</cp:lastModifiedBy>
  <dcterms:created xsi:type="dcterms:W3CDTF">2015-06-05T18:17:20Z</dcterms:created>
  <dcterms:modified xsi:type="dcterms:W3CDTF">2024-06-01T00:29:41Z</dcterms:modified>
</cp:coreProperties>
</file>