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\"/>
    </mc:Choice>
  </mc:AlternateContent>
  <xr:revisionPtr revIDLastSave="0" documentId="13_ncr:1_{5A1EBF54-646F-40B5-A93B-0E6578F539BC}" xr6:coauthVersionLast="47" xr6:coauthVersionMax="47" xr10:uidLastSave="{00000000-0000-0000-0000-000000000000}"/>
  <bookViews>
    <workbookView xWindow="-108" yWindow="-108" windowWidth="23256" windowHeight="12576" xr2:uid="{29B19686-80AD-465B-A46E-BA6EA21EF685}"/>
  </bookViews>
  <sheets>
    <sheet name="Tudo" sheetId="1" r:id="rId1"/>
    <sheet name="3º ANO - 1º Semestre" sheetId="6" r:id="rId2"/>
    <sheet name="2º ANO - 2º Semestre" sheetId="5" r:id="rId3"/>
    <sheet name="2º ANO - 1º Semestre" sheetId="4" r:id="rId4"/>
    <sheet name="1º ANO - 2º Semestre" sheetId="3" r:id="rId5"/>
    <sheet name="1º ANO - 1º Semestr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C25" i="1" s="1"/>
  <c r="I11" i="6" a="1"/>
  <c r="I11" i="6" s="1"/>
  <c r="F10" i="6" a="1"/>
  <c r="F10" i="6" s="1"/>
  <c r="C23" i="1" s="1"/>
  <c r="C10" i="5" a="1"/>
  <c r="C10" i="5" s="1"/>
  <c r="C17" i="1" s="1"/>
  <c r="F10" i="5" a="1"/>
  <c r="F10" i="5" s="1"/>
  <c r="C18" i="1" s="1"/>
  <c r="R10" i="5" a="1"/>
  <c r="R10" i="5" s="1"/>
  <c r="C21" i="1" s="1"/>
  <c r="O10" i="5" a="1"/>
  <c r="O10" i="5" s="1"/>
  <c r="C20" i="1" s="1"/>
  <c r="I10" i="5" a="1"/>
  <c r="I10" i="5" s="1"/>
  <c r="C16" i="1" s="1"/>
  <c r="I10" i="6" a="1"/>
  <c r="I10" i="6" s="1"/>
  <c r="C24" i="1" s="1"/>
  <c r="C11" i="6" a="1"/>
  <c r="C11" i="6" s="1"/>
  <c r="E26" i="1" a="1"/>
  <c r="E26" i="1" s="1"/>
  <c r="C10" i="6" a="1"/>
  <c r="C10" i="6" s="1"/>
  <c r="C22" i="1" s="1"/>
  <c r="L10" i="5" a="1"/>
  <c r="L10" i="5" s="1"/>
  <c r="C19" i="1" s="1"/>
  <c r="F5" i="5"/>
  <c r="F4" i="5"/>
  <c r="C3" i="1"/>
  <c r="C9" i="1"/>
  <c r="C8" i="1"/>
  <c r="C14" i="1"/>
  <c r="O10" i="3" a="1"/>
  <c r="O10" i="3" s="1"/>
  <c r="C11" i="1" s="1"/>
  <c r="C10" i="4" a="1"/>
  <c r="C10" i="4" s="1"/>
  <c r="C12" i="1" s="1"/>
  <c r="L10" i="4" a="1"/>
  <c r="L10" i="4" s="1"/>
  <c r="C15" i="1" s="1"/>
  <c r="F10" i="4"/>
  <c r="C13" i="1" s="1"/>
  <c r="I7" i="4"/>
  <c r="I6" i="4"/>
  <c r="I5" i="4"/>
  <c r="I4" i="4"/>
  <c r="I3" i="4"/>
  <c r="C5" i="4"/>
  <c r="C4" i="4"/>
  <c r="C3" i="4"/>
  <c r="L4" i="4"/>
  <c r="L3" i="4"/>
  <c r="C10" i="3" a="1"/>
  <c r="C10" i="3" s="1"/>
  <c r="C7" i="1" s="1"/>
  <c r="L10" i="3" a="1"/>
  <c r="L10" i="3" s="1"/>
  <c r="C10" i="1" s="1"/>
  <c r="L10" i="2" a="1"/>
  <c r="L10" i="2" s="1"/>
  <c r="C5" i="1" s="1"/>
  <c r="F10" i="2" a="1"/>
  <c r="F10" i="2" s="1"/>
  <c r="C6" i="1" s="1"/>
  <c r="I10" i="2" a="1"/>
  <c r="I10" i="2" s="1"/>
  <c r="C4" i="1" s="1"/>
  <c r="B13" i="2" l="1"/>
  <c r="E7" i="1" a="1"/>
  <c r="E7" i="1" s="1"/>
  <c r="B13" i="3"/>
  <c r="G3" i="1" a="1"/>
  <c r="G3" i="1" s="1"/>
  <c r="B14" i="6"/>
  <c r="E22" i="1" a="1"/>
  <c r="E22" i="1" s="1"/>
  <c r="F22" i="1" a="1"/>
  <c r="F22" i="1" s="1"/>
  <c r="E3" i="1" a="1"/>
  <c r="E3" i="1" s="1"/>
  <c r="E12" i="1" a="1"/>
  <c r="E12" i="1" s="1"/>
  <c r="F3" i="1" a="1"/>
  <c r="F3" i="1" s="1"/>
  <c r="F12" i="1" a="1"/>
  <c r="F12" i="1" s="1"/>
  <c r="E16" i="1" a="1"/>
  <c r="E16" i="1" s="1"/>
  <c r="B13" i="5"/>
  <c r="B13" i="4"/>
  <c r="B1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Almeida</author>
  </authors>
  <commentList>
    <comment ref="B16" authorId="0" shapeId="0" xr:uid="{C9C6ED91-C6D1-485E-8419-A90DCB07F30A}">
      <text>
        <r>
          <rPr>
            <b/>
            <sz val="9"/>
            <color indexed="81"/>
            <rFont val="Tahoma"/>
            <charset val="1"/>
          </rPr>
          <t>Marco Almeida:</t>
        </r>
        <r>
          <rPr>
            <sz val="9"/>
            <color indexed="81"/>
            <rFont val="Tahoma"/>
            <charset val="1"/>
          </rPr>
          <t xml:space="preserve">
Cadeira de 1º Ano - 2º Semestre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<sst xmlns="http://schemas.openxmlformats.org/spreadsheetml/2006/main" count="74" uniqueCount="43">
  <si>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</si>
  <si>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</si>
  <si>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</si>
  <si>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</si>
  <si>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</si>
  <si>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</si>
  <si>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</si>
  <si>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</si>
  <si>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</si>
  <si>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</si>
  <si>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Programação 2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</si>
  <si>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</si>
  <si>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</si>
  <si>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</si>
  <si>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</si>
  <si>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</si>
  <si>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</si>
  <si>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</si>
  <si>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</si>
  <si>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</si>
  <si>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</si>
  <si>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</si>
  <si>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</si>
  <si>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</si>
  <si>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</si>
  <si>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</si>
  <si>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</si>
  <si>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</si>
  <si>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</si>
  <si>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</si>
  <si>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</si>
  <si>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</si>
  <si>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</si>
  <si>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</si>
  <si>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</si>
  <si>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</si>
  <si>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</si>
  <si>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</si>
  <si>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</si>
  <si>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</si>
  <si>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</si>
  <si>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labi e p2 tem 8 ects</t>
  </si>
  <si>
    <t>p1 tem 8 ects 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</si>
</sst>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9" fontId="0" fillId="0" borderId="1" xfId="2" applyFont="1" applyBorder="1"/>
    <xf numFmtId="9" fontId="0" fillId="0" borderId="1" xfId="0" applyNumberFormat="1" applyBorder="1"/>
    <xf numFmtId="0" fontId="0" fillId="0" borderId="1" xfId="1" applyNumberFormat="1" applyFont="1" applyBorder="1"/>
    <xf numFmtId="0" fontId="0" fillId="0" borderId="7" xfId="0" applyBorder="1"/>
    <xf numFmtId="10" fontId="0" fillId="0" borderId="1" xfId="0" applyNumberFormat="1" applyBorder="1"/>
    <xf numFmtId="0" fontId="0" fillId="5" borderId="7" xfId="0" applyFill="1" applyBorder="1"/>
    <xf numFmtId="0" fontId="0" fillId="6" borderId="7" xfId="0" applyFill="1" applyBorder="1"/>
    <xf numFmtId="0" fontId="0" fillId="0" borderId="1" xfId="0" quotePrefix="1" applyBorder="1"/>
    <xf numFmtId="0" fontId="0" fillId="0" borderId="1" xfId="2" applyNumberFormat="1" applyFont="1" applyBorder="1"/>
    <xf numFmtId="0" fontId="0" fillId="0" borderId="13" xfId="0" applyBorder="1"/>
    <xf numFmtId="9" fontId="0" fillId="0" borderId="0" xfId="0" applyNumberFormat="1"/>
    <xf numFmtId="9" fontId="0" fillId="7" borderId="1" xfId="2" applyFont="1" applyFill="1" applyBorder="1"/>
    <xf numFmtId="9" fontId="0" fillId="7" borderId="1" xfId="0" applyNumberFormat="1" applyFill="1" applyBorder="1"/>
    <xf numFmtId="9" fontId="0" fillId="8" borderId="1" xfId="0" applyNumberFormat="1" applyFill="1" applyBorder="1"/>
    <xf numFmtId="9" fontId="0" fillId="4" borderId="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abSelected="1" topLeftCell="A4" workbookViewId="0">
      <selection activeCell="C23" sqref="C23"/>
    </sheetView>
  </sheetViews>
  <sheetFormatPr defaultRowHeight="14.4" x14ac:dyDescent="0.3"/>
  <cols>
    <col min="1" max="1" width="6.5546875" bestFit="1" customWidth="1"/>
    <col min="2" max="2" width="30.33203125" customWidth="1"/>
    <col min="3" max="3" width="11.33203125" customWidth="1"/>
    <col min="4" max="4" width="5.21875" customWidth="1"/>
    <col min="5" max="5" width="6.33203125" customWidth="1"/>
    <col min="6" max="6" width="7.6640625" customWidth="1"/>
    <col min="7" max="7" width="10.44140625" customWidth="1"/>
  </cols>
  <sheetData>
    <row r="1" spans="1:7" ht="15" thickBot="1" x14ac:dyDescent="0.35"/>
    <row r="2" spans="1:7" ht="15" thickBot="1" x14ac:dyDescent="0.35">
      <c r="B2" s="3" t="s">
        <v>0</v>
      </c>
      <c r="C2" s="4" t="s">
        <v>8</v>
      </c>
      <c r="D2" s="5" t="s">
        <v>1</v>
      </c>
    </row>
    <row r="3" spans="1:7" x14ac:dyDescent="0.3">
      <c r="A3" s="24" t="s">
        <v>20</v>
      </c>
      <c r="B3" s="6" t="s">
        <v>2</v>
      </c>
      <c r="C3" s="2">
        <f>'1º ANO - 1º Semestre'!C10</f>
        <v>10</v>
      </c>
      <c r="D3" s="2">
        <v>6</v>
      </c>
      <c r="E3" s="27" cm="1">
        <f t="array" ref="E3">ROUND(SUM(C3:C6*D3:D6)/SUM(D3:D6),2)</f>
        <v>10</v>
      </c>
      <c r="F3" s="28" cm="1">
        <f t="array" ref="F3" xml:space="preserve"> SUM(C3:C11*D3:D11)/SUM(D3:D11)</f>
        <v>10</v>
      </c>
      <c r="G3" s="29" cm="1">
        <f t="array" ref="G3">ROUND(SUMPRODUCT(IF(C3:C30&lt;&gt;"",C3:C30*D3:D30,0))/SUM(IF(C3:C30&lt;&gt;"", D3:D30,0)),2)</f>
        <v>10</v>
      </c>
    </row>
    <row r="4" spans="1:7" x14ac:dyDescent="0.3">
      <c r="A4" s="25"/>
      <c r="B4" s="7" t="s">
        <v>7</v>
      </c>
      <c r="C4" s="1">
        <f>'1º ANO - 1º Semestre'!I10</f>
        <v>10</v>
      </c>
      <c r="D4" s="1">
        <v>6</v>
      </c>
      <c r="E4" s="27"/>
      <c r="F4" s="28"/>
      <c r="G4" s="30"/>
    </row>
    <row r="5" spans="1:7" x14ac:dyDescent="0.3">
      <c r="A5" s="25"/>
      <c r="B5" s="7" t="s">
        <v>6</v>
      </c>
      <c r="C5" s="1">
        <f>'1º ANO - 1º Semestre'!L10</f>
        <v>10</v>
      </c>
      <c r="D5" s="1">
        <v>6</v>
      </c>
      <c r="E5" s="27"/>
      <c r="F5" s="28"/>
      <c r="G5" s="30"/>
    </row>
    <row r="6" spans="1:7" x14ac:dyDescent="0.3">
      <c r="A6" s="25"/>
      <c r="B6" s="7" t="s">
        <v>5</v>
      </c>
      <c r="C6" s="1">
        <f>'1º ANO - 1º Semestre'!F10</f>
        <v>10</v>
      </c>
      <c r="D6" s="1">
        <v>8</v>
      </c>
      <c r="E6" s="27"/>
      <c r="F6" s="28"/>
      <c r="G6" s="30"/>
    </row>
    <row r="7" spans="1:7" x14ac:dyDescent="0.3">
      <c r="A7" s="25"/>
      <c r="B7" s="8" t="s">
        <v>3</v>
      </c>
      <c r="C7" s="1">
        <f>'1º ANO - 2º Semestre'!C10</f>
        <v>10</v>
      </c>
      <c r="D7" s="1">
        <v>6</v>
      </c>
      <c r="E7" s="27" cm="1">
        <f t="array" ref="E7">ROUND(SUM(C7:C11*D7:D11)/SUM(D7:D11),2)</f>
        <v>10</v>
      </c>
      <c r="F7" s="28"/>
      <c r="G7" s="30"/>
    </row>
    <row r="8" spans="1:7" x14ac:dyDescent="0.3">
      <c r="A8" s="25"/>
      <c r="B8" s="8" t="s">
        <v>4</v>
      </c>
      <c r="C8" s="1">
        <f>'1º ANO - 2º Semestre'!F10</f>
        <v>10</v>
      </c>
      <c r="D8" s="1">
        <v>6</v>
      </c>
      <c r="E8" s="27"/>
      <c r="F8" s="28"/>
      <c r="G8" s="30"/>
    </row>
    <row r="9" spans="1:7" x14ac:dyDescent="0.3">
      <c r="A9" s="25"/>
      <c r="B9" s="8" t="s">
        <v>9</v>
      </c>
      <c r="C9" s="1">
        <f>'1º ANO - 2º Semestre'!I10</f>
        <v>10</v>
      </c>
      <c r="D9" s="1">
        <v>6</v>
      </c>
      <c r="E9" s="27"/>
      <c r="F9" s="28"/>
      <c r="G9" s="30"/>
    </row>
    <row r="10" spans="1:7" x14ac:dyDescent="0.3">
      <c r="A10" s="25"/>
      <c r="B10" s="8" t="s">
        <v>10</v>
      </c>
      <c r="C10" s="1">
        <f>'1º ANO - 2º Semestre'!L10</f>
        <v>10</v>
      </c>
      <c r="D10" s="1">
        <v>8</v>
      </c>
      <c r="E10" s="27"/>
      <c r="F10" s="28"/>
      <c r="G10" s="30"/>
    </row>
    <row r="11" spans="1:7" ht="15" thickBot="1" x14ac:dyDescent="0.35">
      <c r="A11" s="26"/>
      <c r="B11" s="15" t="s">
        <v>11</v>
      </c>
      <c r="C11" s="1">
        <f>'1º ANO - 2º Semestre'!O10</f>
        <v>10</v>
      </c>
      <c r="D11" s="1">
        <v>8</v>
      </c>
      <c r="E11" s="27"/>
      <c r="F11" s="28"/>
      <c r="G11" s="30"/>
    </row>
    <row r="12" spans="1:7" x14ac:dyDescent="0.3">
      <c r="A12" s="32" t="s">
        <v>21</v>
      </c>
      <c r="B12" s="7" t="s">
        <v>12</v>
      </c>
      <c r="C12" s="1">
        <f>'2º ANO - 1º Semestre'!C10</f>
        <v>10</v>
      </c>
      <c r="D12" s="1">
        <v>6</v>
      </c>
      <c r="E12" s="27" cm="1">
        <f t="array" ref="E12" xml:space="preserve"> ROUND(SUM(C12:C15*D12:D15)/24,2)</f>
        <v>10</v>
      </c>
      <c r="F12" s="28" cm="1">
        <f t="array" ref="F12" xml:space="preserve"> SUM(C12:C21*D12:D21)/SUM(D12:D21)</f>
        <v>10</v>
      </c>
      <c r="G12" s="30"/>
    </row>
    <row r="13" spans="1:7" x14ac:dyDescent="0.3">
      <c r="A13" s="32"/>
      <c r="B13" s="7" t="s">
        <v>13</v>
      </c>
      <c r="C13" s="1">
        <f>'2º ANO - 1º Semestre'!F10</f>
        <v>10</v>
      </c>
      <c r="D13" s="1">
        <v>6</v>
      </c>
      <c r="E13" s="27"/>
      <c r="F13" s="28"/>
      <c r="G13" s="30"/>
    </row>
    <row r="14" spans="1:7" x14ac:dyDescent="0.3">
      <c r="A14" s="32"/>
      <c r="B14" s="7" t="s">
        <v>25</v>
      </c>
      <c r="C14" s="1">
        <f>'2º ANO - 1º Semestre'!I10</f>
        <v>10</v>
      </c>
      <c r="D14" s="1">
        <v>6</v>
      </c>
      <c r="E14" s="27"/>
      <c r="F14" s="28"/>
      <c r="G14" s="30"/>
    </row>
    <row r="15" spans="1:7" x14ac:dyDescent="0.3">
      <c r="A15" s="32"/>
      <c r="B15" s="7" t="s">
        <v>14</v>
      </c>
      <c r="C15" s="1">
        <f>'2º ANO - 1º Semestre'!L10</f>
        <v>10</v>
      </c>
      <c r="D15" s="1">
        <v>6</v>
      </c>
      <c r="E15" s="27"/>
      <c r="F15" s="28"/>
      <c r="G15" s="30"/>
    </row>
    <row r="16" spans="1:7" x14ac:dyDescent="0.3">
      <c r="A16" s="32"/>
      <c r="B16" s="8" t="s">
        <v>15</v>
      </c>
      <c r="C16" s="16">
        <f>'2º ANO - 2º Semestre'!I10</f>
        <v>10</v>
      </c>
      <c r="D16" s="1">
        <v>6</v>
      </c>
      <c r="E16" s="27" cm="1">
        <f t="array" ref="E16" xml:space="preserve"> ROUND(SUM(C16:C21*D16:D21)/36,2)</f>
        <v>10</v>
      </c>
      <c r="F16" s="28"/>
      <c r="G16" s="30"/>
    </row>
    <row r="17" spans="1:7" x14ac:dyDescent="0.3">
      <c r="A17" s="32"/>
      <c r="B17" s="14" t="s">
        <v>16</v>
      </c>
      <c r="C17" s="1">
        <f>'2º ANO - 2º Semestre'!C10</f>
        <v>10</v>
      </c>
      <c r="D17" s="1">
        <v>6</v>
      </c>
      <c r="E17" s="27"/>
      <c r="F17" s="28"/>
      <c r="G17" s="30"/>
    </row>
    <row r="18" spans="1:7" x14ac:dyDescent="0.3">
      <c r="A18" s="32"/>
      <c r="B18" s="14" t="s">
        <v>18</v>
      </c>
      <c r="C18" s="1">
        <f>'2º ANO - 2º Semestre'!F10</f>
        <v>10</v>
      </c>
      <c r="D18" s="1">
        <v>6</v>
      </c>
      <c r="E18" s="27"/>
      <c r="F18" s="28"/>
      <c r="G18" s="30"/>
    </row>
    <row r="19" spans="1:7" x14ac:dyDescent="0.3">
      <c r="A19" s="32"/>
      <c r="B19" s="14" t="s">
        <v>26</v>
      </c>
      <c r="C19" s="1">
        <f>'2º ANO - 2º Semestre'!L10</f>
        <v>10</v>
      </c>
      <c r="D19" s="1">
        <v>6</v>
      </c>
      <c r="E19" s="27"/>
      <c r="F19" s="28"/>
      <c r="G19" s="30"/>
    </row>
    <row r="20" spans="1:7" x14ac:dyDescent="0.3">
      <c r="A20" s="32"/>
      <c r="B20" s="14" t="s">
        <v>17</v>
      </c>
      <c r="C20" s="1">
        <f>'2º ANO - 2º Semestre'!O10</f>
        <v>10</v>
      </c>
      <c r="D20" s="1">
        <v>6</v>
      </c>
      <c r="E20" s="27"/>
      <c r="F20" s="28"/>
      <c r="G20" s="30"/>
    </row>
    <row r="21" spans="1:7" ht="15" thickBot="1" x14ac:dyDescent="0.35">
      <c r="A21" s="33"/>
      <c r="B21" s="14" t="s">
        <v>19</v>
      </c>
      <c r="C21" s="1">
        <f>'2º ANO - 2º Semestre'!R10</f>
        <v>10</v>
      </c>
      <c r="D21" s="1">
        <v>6</v>
      </c>
      <c r="E21" s="27"/>
      <c r="F21" s="28"/>
      <c r="G21" s="30"/>
    </row>
    <row r="22" spans="1:7" x14ac:dyDescent="0.3">
      <c r="A22" s="24" t="s">
        <v>31</v>
      </c>
      <c r="B22" s="6" t="s">
        <v>32</v>
      </c>
      <c r="C22" s="2">
        <f>'3º ANO - 1º Semestre'!C10</f>
        <v>10</v>
      </c>
      <c r="D22" s="2">
        <v>6</v>
      </c>
      <c r="E22" s="27" cm="1">
        <f t="array" ref="E22">SUMPRODUCT(IF(C22:C25&lt;&gt;"",C22:C25*D22:D25,0))/SUM(IF(C22:C25&lt;&gt;"", D22:D25,0))</f>
        <v>10</v>
      </c>
      <c r="F22" s="28" cm="1">
        <f t="array" ref="F22">SUMPRODUCT(IF(C22:C30&lt;&gt;"",C22:C30*D22:D30,0))/SUM(IF(C22:C30&lt;&gt;"", D22:D30,0))</f>
        <v>10</v>
      </c>
      <c r="G22" s="30"/>
    </row>
    <row r="23" spans="1:7" x14ac:dyDescent="0.3">
      <c r="A23" s="25"/>
      <c r="B23" s="7" t="s">
        <v>33</v>
      </c>
      <c r="C23" s="1">
        <f>'3º ANO - 1º Semestre'!F10</f>
        <v>10</v>
      </c>
      <c r="D23" s="1">
        <v>6</v>
      </c>
      <c r="E23" s="27"/>
      <c r="F23" s="28"/>
      <c r="G23" s="30"/>
    </row>
    <row r="24" spans="1:7" x14ac:dyDescent="0.3">
      <c r="A24" s="25"/>
      <c r="B24" s="7" t="s">
        <v>34</v>
      </c>
      <c r="C24" s="1">
        <f>'3º ANO - 1º Semestre'!I10</f>
        <v>10</v>
      </c>
      <c r="D24" s="1">
        <v>6</v>
      </c>
      <c r="E24" s="27"/>
      <c r="F24" s="28"/>
      <c r="G24" s="30"/>
    </row>
    <row r="25" spans="1:7" x14ac:dyDescent="0.3">
      <c r="A25" s="25"/>
      <c r="B25" s="7" t="s">
        <v>35</v>
      </c>
      <c r="C25" s="1">
        <f>'3º ANO - 1º Semestre'!L10</f>
        <v>10</v>
      </c>
      <c r="D25" s="1">
        <v>6</v>
      </c>
      <c r="E25" s="27"/>
      <c r="F25" s="28"/>
      <c r="G25" s="30"/>
    </row>
    <row r="26" spans="1:7" x14ac:dyDescent="0.3">
      <c r="A26" s="25"/>
      <c r="B26" s="8" t="s">
        <v>36</v>
      </c>
      <c r="C26" s="1"/>
      <c r="D26" s="1">
        <v>6</v>
      </c>
      <c r="E26" s="27" t="e" cm="1">
        <f t="array" ref="E26">SUMPRODUCT(IF(C26:C30&lt;&gt;"",C26:C30*D26:D30,0))/SUM(IF(C26:C30&lt;&gt;"", D26:D30,0))</f>
        <v>#DIV/0!</v>
      </c>
      <c r="F26" s="28"/>
      <c r="G26" s="30"/>
    </row>
    <row r="27" spans="1:7" x14ac:dyDescent="0.3">
      <c r="A27" s="25"/>
      <c r="B27" s="8" t="s">
        <v>37</v>
      </c>
      <c r="C27" s="1"/>
      <c r="D27" s="1">
        <v>6</v>
      </c>
      <c r="E27" s="27"/>
      <c r="F27" s="28"/>
      <c r="G27" s="30"/>
    </row>
    <row r="28" spans="1:7" x14ac:dyDescent="0.3">
      <c r="A28" s="25"/>
      <c r="B28" s="8" t="s">
        <v>38</v>
      </c>
      <c r="C28" s="1"/>
      <c r="D28" s="1">
        <v>6</v>
      </c>
      <c r="E28" s="27"/>
      <c r="F28" s="28"/>
      <c r="G28" s="30"/>
    </row>
    <row r="29" spans="1:7" x14ac:dyDescent="0.3">
      <c r="A29" s="25"/>
      <c r="B29" s="8" t="s">
        <v>39</v>
      </c>
      <c r="C29" s="1"/>
      <c r="D29" s="1">
        <v>6</v>
      </c>
      <c r="E29" s="27"/>
      <c r="F29" s="28"/>
      <c r="G29" s="30"/>
    </row>
    <row r="30" spans="1:7" ht="15" thickBot="1" x14ac:dyDescent="0.35">
      <c r="A30" s="26"/>
      <c r="B30" s="15" t="s">
        <v>40</v>
      </c>
      <c r="C30" s="1"/>
      <c r="D30" s="1">
        <v>12</v>
      </c>
      <c r="E30" s="27"/>
      <c r="F30" s="28"/>
      <c r="G30" s="31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5"/>
    <mergeCell ref="E16:E21"/>
  </mergeCells>
  <pageMargins left="0.7" right="0.7" top="0.75" bottom="0.75" header="0.3" footer="0.3"/>
  <ignoredErrors>
    <ignoredError sqref="E4:G21 E23:G25 G22 E3:F3 E27:G30 F26:G26 E22:F22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4"/>
  <sheetViews>
    <sheetView workbookViewId="0">
      <selection activeCell="G21" sqref="G21"/>
    </sheetView>
  </sheetViews>
  <sheetFormatPr defaultRowHeight="14.4" x14ac:dyDescent="0.3"/>
  <sheetData>
    <row r="2" spans="1:15" x14ac:dyDescent="0.3">
      <c r="B2" s="34" t="s">
        <v>32</v>
      </c>
      <c r="C2" s="35"/>
      <c r="E2" s="18" t="s">
        <v>33</v>
      </c>
      <c r="F2" s="12"/>
      <c r="H2" s="18" t="s">
        <v>34</v>
      </c>
      <c r="I2" s="12"/>
      <c r="K2" s="34" t="s">
        <v>35</v>
      </c>
      <c r="L2" s="35"/>
    </row>
    <row r="3" spans="1:15" x14ac:dyDescent="0.3">
      <c r="B3" s="1">
        <v>10</v>
      </c>
      <c r="C3" s="21">
        <v>0.45</v>
      </c>
      <c r="E3" s="1">
        <v>10</v>
      </c>
      <c r="F3" s="23">
        <f>25%</f>
        <v>0.25</v>
      </c>
      <c r="H3" s="1">
        <v>10</v>
      </c>
      <c r="I3" s="9">
        <v>0.2</v>
      </c>
      <c r="K3" s="1">
        <v>10</v>
      </c>
      <c r="L3" s="9">
        <f>10%</f>
        <v>0.1</v>
      </c>
      <c r="O3" s="19"/>
    </row>
    <row r="4" spans="1:15" x14ac:dyDescent="0.3">
      <c r="B4" s="1">
        <v>10</v>
      </c>
      <c r="C4" s="10">
        <v>0.25</v>
      </c>
      <c r="E4" s="1">
        <v>10</v>
      </c>
      <c r="F4" s="10">
        <f>25%</f>
        <v>0.25</v>
      </c>
      <c r="H4" s="1">
        <v>10</v>
      </c>
      <c r="I4" s="9">
        <v>0.1</v>
      </c>
      <c r="K4" s="1">
        <v>10</v>
      </c>
      <c r="L4" s="9">
        <f>10%</f>
        <v>0.1</v>
      </c>
      <c r="O4" s="19"/>
    </row>
    <row r="5" spans="1:15" x14ac:dyDescent="0.3">
      <c r="B5" s="1">
        <v>10</v>
      </c>
      <c r="C5" s="10">
        <v>0.3</v>
      </c>
      <c r="E5" s="1">
        <v>10</v>
      </c>
      <c r="F5" s="21">
        <f>25%</f>
        <v>0.25</v>
      </c>
      <c r="H5" s="1">
        <v>10</v>
      </c>
      <c r="I5" s="9">
        <v>0.17499999999999999</v>
      </c>
      <c r="K5" s="1">
        <v>10</v>
      </c>
      <c r="L5" s="9">
        <f>25%</f>
        <v>0.25</v>
      </c>
      <c r="O5" s="19"/>
    </row>
    <row r="6" spans="1:15" x14ac:dyDescent="0.3">
      <c r="B6" s="1"/>
      <c r="C6" s="10"/>
      <c r="E6" s="1">
        <v>10</v>
      </c>
      <c r="F6" s="22">
        <f>25%</f>
        <v>0.25</v>
      </c>
      <c r="H6" s="1">
        <v>10</v>
      </c>
      <c r="I6" s="20">
        <v>0.25</v>
      </c>
      <c r="K6" s="1">
        <v>10</v>
      </c>
      <c r="L6" s="9">
        <f>10%</f>
        <v>0.1</v>
      </c>
      <c r="O6" s="19"/>
    </row>
    <row r="7" spans="1:15" x14ac:dyDescent="0.3">
      <c r="B7" s="1"/>
      <c r="C7" s="1"/>
      <c r="E7" s="1"/>
      <c r="F7" s="10"/>
      <c r="H7" s="1">
        <v>10</v>
      </c>
      <c r="I7" s="20">
        <v>0.1</v>
      </c>
      <c r="K7" s="1">
        <v>10</v>
      </c>
      <c r="L7" s="20">
        <f>45%</f>
        <v>0.45</v>
      </c>
      <c r="O7" s="19"/>
    </row>
    <row r="8" spans="1:15" x14ac:dyDescent="0.3">
      <c r="B8" s="1"/>
      <c r="C8" s="1"/>
      <c r="E8" s="1"/>
      <c r="F8" s="1"/>
      <c r="H8" s="1">
        <v>10</v>
      </c>
      <c r="I8" s="9">
        <v>0.17499999999999999</v>
      </c>
      <c r="K8" s="1"/>
      <c r="L8" s="1"/>
      <c r="O8" s="19"/>
    </row>
    <row r="9" spans="1:15" x14ac:dyDescent="0.3">
      <c r="B9" s="1"/>
      <c r="C9" s="1"/>
      <c r="E9" s="1"/>
      <c r="F9" s="10"/>
      <c r="H9" s="1"/>
      <c r="I9" s="11"/>
      <c r="K9" s="1"/>
      <c r="L9" s="1"/>
    </row>
    <row r="10" spans="1:15" x14ac:dyDescent="0.3">
      <c r="A10" s="1" t="s">
        <v>22</v>
      </c>
      <c r="B10" s="12"/>
      <c r="C10" s="1" cm="1">
        <f t="array" ref="C10">SUMPRODUCT(IF(B3:B5&lt;&gt;"",B3:B5*C3:C5,0))/SUM(IF(B3:B5&lt;&gt;"", C3:C5,0))</f>
        <v>10</v>
      </c>
      <c r="E10" s="1"/>
      <c r="F10" s="1" cm="1">
        <f t="array" ref="F10">ROUND(SUMPRODUCT(IF(E3:E6&lt;&gt;"",E3:E6*F3:F6,0))/SUM(IF(E3:E6&lt;&gt;"", F3:F6,0)),0)</f>
        <v>10</v>
      </c>
      <c r="H10" s="1"/>
      <c r="I10" s="1" cm="1">
        <f t="array" ref="I10">ROUND(SUMPRODUCT(IF(H3:H8&lt;&gt;"",H3:H8*I3:I8,0))/SUM(IF(H3:H8&lt;&gt;"", I3:I8,0)),0)</f>
        <v>10</v>
      </c>
      <c r="K10" s="1"/>
      <c r="L10" s="1" cm="1">
        <f t="array" ref="L10">ROUND(SUMPRODUCT(IF(K3:K7&lt;&gt;"",K3:K7*L3:L7,0))/SUM(IF(K3:K7&lt;&gt;"", L3:L7,0)),0)</f>
        <v>10</v>
      </c>
    </row>
    <row r="11" spans="1:15" x14ac:dyDescent="0.3">
      <c r="C11" cm="1">
        <f t="array" ref="C11">ROUND(SUM(B3:B5*C3:C5),2)</f>
        <v>10</v>
      </c>
      <c r="F11" cm="1">
        <f t="array" ref="F11">ROUND(SUM(E3:E6*F3:F6),2)</f>
        <v>10</v>
      </c>
      <c r="I11" cm="1">
        <f t="array" ref="I11">ROUND(SUM(H3:H8*I3:I8),2)</f>
        <v>10</v>
      </c>
      <c r="L11" cm="1">
        <f t="array" ref="L11">ROUND(SUM(K3:K7*L3:L7),2)</f>
        <v>10</v>
      </c>
    </row>
    <row r="13" spans="1:15" x14ac:dyDescent="0.3">
      <c r="A13" s="1" t="s">
        <v>24</v>
      </c>
      <c r="B13" s="1">
        <f>(C10+F10+I10+L10)/4</f>
        <v>10</v>
      </c>
    </row>
    <row r="14" spans="1:15" x14ac:dyDescent="0.3">
      <c r="B14">
        <f>SUM(C11,I11,L11,F11)/4</f>
        <v>10</v>
      </c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3"/>
  <sheetViews>
    <sheetView workbookViewId="0">
      <selection activeCell="I18" sqref="I18"/>
    </sheetView>
  </sheetViews>
  <sheetFormatPr defaultRowHeight="14.4" x14ac:dyDescent="0.3"/>
  <sheetData>
    <row r="2" spans="1:18" x14ac:dyDescent="0.3">
      <c r="B2" s="1" t="s">
        <v>16</v>
      </c>
      <c r="C2" s="1"/>
      <c r="E2" s="1" t="s">
        <v>18</v>
      </c>
      <c r="F2" s="1"/>
      <c r="H2" s="1" t="s">
        <v>29</v>
      </c>
      <c r="I2" s="1"/>
      <c r="K2" s="1" t="s">
        <v>26</v>
      </c>
      <c r="L2" s="1"/>
      <c r="N2" s="1" t="s">
        <v>17</v>
      </c>
      <c r="O2" s="1"/>
      <c r="Q2" s="1" t="s">
        <v>19</v>
      </c>
      <c r="R2" s="1"/>
    </row>
    <row r="3" spans="1:18" x14ac:dyDescent="0.3">
      <c r="B3" s="1">
        <v>10</v>
      </c>
      <c r="C3" s="10">
        <v>0.2</v>
      </c>
      <c r="E3" s="1">
        <v>10</v>
      </c>
      <c r="F3" s="10">
        <v>0.33</v>
      </c>
      <c r="H3" s="1">
        <v>10</v>
      </c>
      <c r="I3" s="10">
        <v>0.2</v>
      </c>
      <c r="K3" s="1">
        <v>10</v>
      </c>
      <c r="L3" s="9">
        <v>0.25</v>
      </c>
      <c r="N3" s="1">
        <v>10</v>
      </c>
      <c r="O3" s="10">
        <v>0.18</v>
      </c>
      <c r="Q3" s="1">
        <v>10</v>
      </c>
      <c r="R3" s="10">
        <v>0.16</v>
      </c>
    </row>
    <row r="4" spans="1:18" x14ac:dyDescent="0.3">
      <c r="B4" s="1">
        <v>10</v>
      </c>
      <c r="C4" s="10">
        <v>0.4</v>
      </c>
      <c r="E4" s="1">
        <v>10</v>
      </c>
      <c r="F4" s="10">
        <f>33%</f>
        <v>0.33</v>
      </c>
      <c r="H4" s="1">
        <v>10</v>
      </c>
      <c r="I4" s="10">
        <v>0.2</v>
      </c>
      <c r="K4" s="1">
        <v>10</v>
      </c>
      <c r="L4" s="9">
        <v>0.25</v>
      </c>
      <c r="N4" s="1">
        <v>10</v>
      </c>
      <c r="O4" s="10">
        <v>0.22</v>
      </c>
      <c r="Q4" s="1">
        <v>10</v>
      </c>
      <c r="R4" s="10">
        <v>0.24</v>
      </c>
    </row>
    <row r="5" spans="1:18" x14ac:dyDescent="0.3">
      <c r="B5" s="1">
        <v>10</v>
      </c>
      <c r="C5" s="10">
        <v>0.4</v>
      </c>
      <c r="E5" s="1">
        <v>10</v>
      </c>
      <c r="F5" s="10">
        <f>33%</f>
        <v>0.33</v>
      </c>
      <c r="H5" s="1">
        <v>10</v>
      </c>
      <c r="I5" s="10">
        <v>0.15</v>
      </c>
      <c r="K5" s="1">
        <v>10</v>
      </c>
      <c r="L5" s="9">
        <v>0.5</v>
      </c>
      <c r="N5" s="1">
        <v>10</v>
      </c>
      <c r="O5" s="10">
        <v>0.6</v>
      </c>
      <c r="Q5" s="1">
        <v>10</v>
      </c>
      <c r="R5" s="10">
        <v>0.6</v>
      </c>
    </row>
    <row r="6" spans="1:18" x14ac:dyDescent="0.3">
      <c r="B6" s="1"/>
      <c r="C6" s="10"/>
      <c r="E6" s="1"/>
      <c r="F6" s="10"/>
      <c r="H6" s="1">
        <v>10</v>
      </c>
      <c r="I6" s="10">
        <v>0.45</v>
      </c>
      <c r="K6" s="1"/>
      <c r="L6" s="1"/>
      <c r="N6" s="1" t="s">
        <v>30</v>
      </c>
      <c r="O6" s="17">
        <v>10</v>
      </c>
      <c r="Q6" s="1" t="s">
        <v>30</v>
      </c>
      <c r="R6" s="1">
        <v>10</v>
      </c>
    </row>
    <row r="7" spans="1:18" x14ac:dyDescent="0.3">
      <c r="B7" s="1"/>
      <c r="C7" s="1"/>
      <c r="E7" s="1"/>
      <c r="F7" s="10"/>
      <c r="H7" s="1"/>
      <c r="I7" s="10"/>
      <c r="K7" s="1"/>
      <c r="L7" s="1"/>
      <c r="N7" s="1"/>
      <c r="O7" s="10"/>
      <c r="Q7" s="1"/>
      <c r="R7" s="1"/>
    </row>
    <row r="8" spans="1:18" x14ac:dyDescent="0.3">
      <c r="B8" s="1"/>
      <c r="C8" s="1"/>
      <c r="E8" s="1"/>
      <c r="F8" s="1"/>
      <c r="H8" s="1"/>
      <c r="I8" s="1"/>
      <c r="K8" s="1"/>
      <c r="L8" s="1"/>
      <c r="N8" s="1"/>
      <c r="O8" s="10"/>
      <c r="Q8" s="1"/>
      <c r="R8" s="1"/>
    </row>
    <row r="9" spans="1:18" x14ac:dyDescent="0.3">
      <c r="B9" s="1"/>
      <c r="C9" s="1"/>
      <c r="E9" s="1"/>
      <c r="F9" s="10"/>
      <c r="H9" s="1"/>
      <c r="I9" s="11"/>
      <c r="K9" s="1"/>
      <c r="L9" s="1"/>
      <c r="N9" s="1"/>
      <c r="O9" s="1"/>
      <c r="Q9" s="1"/>
      <c r="R9" s="1"/>
    </row>
    <row r="10" spans="1:18" x14ac:dyDescent="0.3">
      <c r="A10" s="1" t="s">
        <v>22</v>
      </c>
      <c r="B10" s="12"/>
      <c r="C10" s="1" cm="1">
        <f t="array" ref="C10">ROUND(SUM(B3:B6*C3:C6),0)</f>
        <v>10</v>
      </c>
      <c r="E10" s="1"/>
      <c r="F10" s="1" cm="1">
        <f t="array" ref="F10">ROUND(SUM(E3:E7*F3:F7),0)</f>
        <v>10</v>
      </c>
      <c r="H10" s="1"/>
      <c r="I10" s="1" cm="1">
        <f t="array" ref="I10">ROUND(SUM(H3:H6*I3:I6),0)</f>
        <v>10</v>
      </c>
      <c r="K10" s="1"/>
      <c r="L10" s="1" cm="1">
        <f t="array" ref="L10">ROUND(SUM(K3:K5*L3:L5),0)</f>
        <v>10</v>
      </c>
      <c r="N10" s="1"/>
      <c r="O10" s="1" cm="1">
        <f t="array" ref="O10">ROUND(SUM(N3:N4*O3:O4) + 0.6 * O6,0)</f>
        <v>10</v>
      </c>
      <c r="Q10" s="1"/>
      <c r="R10" s="1" cm="1">
        <f t="array" ref="R10">ROUND(SUM(Q3:Q4*R3:R4) + 0.6 * R6,0)</f>
        <v>10</v>
      </c>
    </row>
    <row r="13" spans="1:18" x14ac:dyDescent="0.3">
      <c r="A13" s="1" t="s">
        <v>24</v>
      </c>
      <c r="B13" s="1">
        <f>(C10+F10+I10+L10+O10+R10)/6</f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L13"/>
  <sheetViews>
    <sheetView workbookViewId="0">
      <selection activeCell="I20" sqref="I20"/>
    </sheetView>
  </sheetViews>
  <sheetFormatPr defaultRowHeight="14.4" x14ac:dyDescent="0.3"/>
  <sheetData>
    <row r="2" spans="1:12" x14ac:dyDescent="0.3">
      <c r="B2" s="1" t="s">
        <v>12</v>
      </c>
      <c r="C2" s="1"/>
      <c r="E2" s="1" t="s">
        <v>13</v>
      </c>
      <c r="F2" s="1"/>
      <c r="H2" s="1" t="s">
        <v>25</v>
      </c>
      <c r="I2" s="1"/>
      <c r="K2" s="1" t="s">
        <v>14</v>
      </c>
      <c r="L2" s="1"/>
    </row>
    <row r="3" spans="1:12" x14ac:dyDescent="0.3">
      <c r="B3" s="1">
        <v>10</v>
      </c>
      <c r="C3" s="13">
        <f>5%*70%</f>
        <v>3.4999999999999996E-2</v>
      </c>
      <c r="E3" s="1">
        <v>10</v>
      </c>
      <c r="F3" s="13">
        <v>0.33329999999999999</v>
      </c>
      <c r="H3" s="1">
        <v>10</v>
      </c>
      <c r="I3" s="10">
        <f>30%*40%</f>
        <v>0.12</v>
      </c>
      <c r="K3" s="1">
        <v>10</v>
      </c>
      <c r="L3" s="10">
        <f>40%*40%</f>
        <v>0.16000000000000003</v>
      </c>
    </row>
    <row r="4" spans="1:12" x14ac:dyDescent="0.3">
      <c r="B4" s="1">
        <v>10</v>
      </c>
      <c r="C4" s="13">
        <f>5%*70%</f>
        <v>3.4999999999999996E-2</v>
      </c>
      <c r="E4" s="1">
        <v>10</v>
      </c>
      <c r="F4" s="13">
        <v>0.33329999999999999</v>
      </c>
      <c r="H4" s="1">
        <v>10</v>
      </c>
      <c r="I4" s="13">
        <f>30%*40%</f>
        <v>0.12</v>
      </c>
      <c r="K4" s="1">
        <v>10</v>
      </c>
      <c r="L4" s="10">
        <f>60%*40%</f>
        <v>0.24</v>
      </c>
    </row>
    <row r="5" spans="1:12" x14ac:dyDescent="0.3">
      <c r="B5" s="1">
        <v>10</v>
      </c>
      <c r="C5" s="13">
        <f>5%*70%</f>
        <v>3.4999999999999996E-2</v>
      </c>
      <c r="E5" s="1">
        <v>10</v>
      </c>
      <c r="F5" s="13">
        <v>0.33329999999999999</v>
      </c>
      <c r="H5" s="1">
        <v>10</v>
      </c>
      <c r="I5" s="10">
        <f>25%*40%</f>
        <v>0.1</v>
      </c>
      <c r="K5" s="1">
        <v>10</v>
      </c>
      <c r="L5" s="10">
        <v>0.6</v>
      </c>
    </row>
    <row r="6" spans="1:12" x14ac:dyDescent="0.3">
      <c r="B6" s="1">
        <v>10</v>
      </c>
      <c r="C6" s="10">
        <v>0.3</v>
      </c>
      <c r="E6" s="1"/>
      <c r="F6" s="1"/>
      <c r="H6" s="1">
        <v>10</v>
      </c>
      <c r="I6" s="13">
        <f>15%*40%</f>
        <v>0.06</v>
      </c>
      <c r="K6" s="1"/>
      <c r="L6" s="1"/>
    </row>
    <row r="7" spans="1:12" x14ac:dyDescent="0.3">
      <c r="B7" s="1">
        <v>10</v>
      </c>
      <c r="C7" s="10">
        <v>0.59499999999999997</v>
      </c>
      <c r="E7" s="1"/>
      <c r="F7" s="1"/>
      <c r="H7" s="1">
        <v>10</v>
      </c>
      <c r="I7" s="13">
        <f>60%*100%</f>
        <v>0.6</v>
      </c>
      <c r="K7" s="1"/>
      <c r="L7" s="1"/>
    </row>
    <row r="8" spans="1:12" x14ac:dyDescent="0.3">
      <c r="B8" s="1"/>
      <c r="C8" s="13"/>
      <c r="E8" s="1"/>
      <c r="F8" s="1"/>
      <c r="H8" s="1" t="s">
        <v>28</v>
      </c>
      <c r="I8" s="1">
        <v>10</v>
      </c>
      <c r="K8" s="1"/>
      <c r="L8" s="1"/>
    </row>
    <row r="9" spans="1:12" x14ac:dyDescent="0.3">
      <c r="B9" s="1"/>
      <c r="C9" s="1"/>
      <c r="E9" s="1"/>
      <c r="F9" s="1"/>
      <c r="H9" s="1"/>
      <c r="I9" s="1"/>
      <c r="K9" s="1"/>
      <c r="L9" s="1"/>
    </row>
    <row r="10" spans="1:12" x14ac:dyDescent="0.3">
      <c r="A10" s="1" t="s">
        <v>27</v>
      </c>
      <c r="B10" s="1"/>
      <c r="C10" s="1" cm="1">
        <f t="array" ref="C10">ROUND(SUM(B3:B7*C3:C7),0)</f>
        <v>10</v>
      </c>
      <c r="E10" s="1"/>
      <c r="F10" s="1">
        <f>ROUND(SUM(E3:E5)/3,0)</f>
        <v>10</v>
      </c>
      <c r="H10" s="1"/>
      <c r="I10" s="1">
        <v>10</v>
      </c>
      <c r="K10" s="1"/>
      <c r="L10" s="1" cm="1">
        <f t="array" ref="L10">ROUND(SUM(K3:K5*L3:L5),0)</f>
        <v>10</v>
      </c>
    </row>
    <row r="13" spans="1:12" x14ac:dyDescent="0.3">
      <c r="A13" s="1" t="s">
        <v>24</v>
      </c>
      <c r="B13" s="1">
        <f>(C10+F10+I10+L10)/4</f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G18" sqref="G18"/>
    </sheetView>
  </sheetViews>
  <sheetFormatPr defaultRowHeight="14.4" x14ac:dyDescent="0.3"/>
  <sheetData>
    <row r="2" spans="1:15" x14ac:dyDescent="0.3">
      <c r="B2" s="1" t="s">
        <v>3</v>
      </c>
      <c r="C2" s="1"/>
      <c r="E2" s="1" t="s">
        <v>4</v>
      </c>
      <c r="F2" s="1"/>
      <c r="H2" s="1" t="s">
        <v>9</v>
      </c>
      <c r="I2" s="1"/>
      <c r="K2" s="1" t="s">
        <v>10</v>
      </c>
      <c r="L2" s="1"/>
      <c r="N2" s="1" t="s">
        <v>11</v>
      </c>
      <c r="O2" s="1"/>
    </row>
    <row r="3" spans="1:15" x14ac:dyDescent="0.3">
      <c r="B3" s="1">
        <v>10</v>
      </c>
      <c r="C3" s="10">
        <v>0.15</v>
      </c>
      <c r="E3" s="1">
        <v>10</v>
      </c>
      <c r="F3" s="10">
        <v>0.1</v>
      </c>
      <c r="H3" s="1">
        <v>10</v>
      </c>
      <c r="I3" s="10">
        <v>0.24</v>
      </c>
      <c r="K3" s="1">
        <v>10</v>
      </c>
      <c r="L3" s="9">
        <v>0.2</v>
      </c>
      <c r="N3" s="1">
        <v>10</v>
      </c>
      <c r="O3" s="10">
        <v>0.1</v>
      </c>
    </row>
    <row r="4" spans="1:15" x14ac:dyDescent="0.3">
      <c r="B4" s="1">
        <v>10</v>
      </c>
      <c r="C4" s="10">
        <v>0.35</v>
      </c>
      <c r="E4" s="1">
        <v>10</v>
      </c>
      <c r="F4" s="10">
        <v>0.3</v>
      </c>
      <c r="H4" s="1">
        <v>10</v>
      </c>
      <c r="I4" s="10">
        <v>0.36</v>
      </c>
      <c r="K4" s="1">
        <v>10</v>
      </c>
      <c r="L4" s="9">
        <v>0.2</v>
      </c>
      <c r="N4" s="1">
        <v>10</v>
      </c>
      <c r="O4" s="10">
        <v>0.15</v>
      </c>
    </row>
    <row r="5" spans="1:15" x14ac:dyDescent="0.3">
      <c r="B5" s="1">
        <v>10</v>
      </c>
      <c r="C5" s="10">
        <v>0.15</v>
      </c>
      <c r="E5" s="1">
        <v>10</v>
      </c>
      <c r="F5" s="10">
        <v>0.3</v>
      </c>
      <c r="H5" s="1" t="s">
        <v>23</v>
      </c>
      <c r="I5" s="10">
        <v>1</v>
      </c>
      <c r="K5" s="1">
        <v>10</v>
      </c>
      <c r="L5" s="9">
        <v>0.6</v>
      </c>
      <c r="N5" s="1">
        <v>10</v>
      </c>
      <c r="O5" s="10">
        <v>0.1</v>
      </c>
    </row>
    <row r="6" spans="1:15" x14ac:dyDescent="0.3">
      <c r="B6" s="1">
        <v>10</v>
      </c>
      <c r="C6" s="10">
        <v>0.35</v>
      </c>
      <c r="E6" s="1">
        <v>10</v>
      </c>
      <c r="F6" s="10">
        <v>0.3</v>
      </c>
      <c r="H6" s="1">
        <v>10</v>
      </c>
      <c r="I6" s="10">
        <v>0.4</v>
      </c>
      <c r="K6" s="1"/>
      <c r="L6" s="1"/>
      <c r="N6" s="1">
        <v>10</v>
      </c>
      <c r="O6" s="10">
        <v>0.25</v>
      </c>
    </row>
    <row r="7" spans="1:15" x14ac:dyDescent="0.3">
      <c r="B7" s="1"/>
      <c r="C7" s="1"/>
      <c r="E7" s="1" t="s">
        <v>23</v>
      </c>
      <c r="F7" s="10">
        <v>1</v>
      </c>
      <c r="H7" s="1">
        <v>10</v>
      </c>
      <c r="I7" s="10">
        <v>0.6</v>
      </c>
      <c r="K7" s="1"/>
      <c r="L7" s="1"/>
      <c r="N7" s="1">
        <v>10</v>
      </c>
      <c r="O7" s="10">
        <v>0.2</v>
      </c>
    </row>
    <row r="8" spans="1:15" x14ac:dyDescent="0.3">
      <c r="B8" s="1"/>
      <c r="C8" s="1"/>
      <c r="E8" s="1"/>
      <c r="F8" s="1"/>
      <c r="H8" s="1"/>
      <c r="I8" s="1"/>
      <c r="K8" s="1"/>
      <c r="L8" s="1"/>
      <c r="N8" s="1">
        <v>10</v>
      </c>
      <c r="O8" s="10">
        <v>0.2</v>
      </c>
    </row>
    <row r="9" spans="1:15" x14ac:dyDescent="0.3">
      <c r="B9" s="1"/>
      <c r="C9" s="1"/>
      <c r="E9" s="1"/>
      <c r="F9" s="10"/>
      <c r="H9" s="1"/>
      <c r="I9" s="11"/>
      <c r="K9" s="1"/>
      <c r="L9" s="1"/>
      <c r="N9" s="1"/>
      <c r="O9" s="1"/>
    </row>
    <row r="10" spans="1:15" x14ac:dyDescent="0.3">
      <c r="A10" s="1" t="s">
        <v>22</v>
      </c>
      <c r="B10" s="12"/>
      <c r="C10" s="1" cm="1">
        <f t="array" ref="C10">ROUND(SUM(B3:B6*C3:C6),0)</f>
        <v>10</v>
      </c>
      <c r="E10" s="1"/>
      <c r="F10" s="1">
        <v>10</v>
      </c>
      <c r="H10" s="1"/>
      <c r="I10" s="1">
        <v>10</v>
      </c>
      <c r="K10" s="1"/>
      <c r="L10" s="1" cm="1">
        <f t="array" ref="L10">ROUND(SUM(K3:K5*L3:L5),0)</f>
        <v>10</v>
      </c>
      <c r="N10" s="1"/>
      <c r="O10" s="1" cm="1">
        <f t="array" ref="O10">ROUND(SUM(N3:N8*O3:O8),0)</f>
        <v>10</v>
      </c>
    </row>
    <row r="13" spans="1:15" x14ac:dyDescent="0.3">
      <c r="A13" s="1" t="s">
        <v>24</v>
      </c>
      <c r="B13" s="1">
        <f>(C10+F10+I10+L10+O10)/5</f>
        <v>10</v>
      </c>
      <c r="C1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13"/>
  <sheetViews>
    <sheetView workbookViewId="0">
      <selection activeCell="H19" sqref="H19"/>
    </sheetView>
  </sheetViews>
  <sheetFormatPr defaultRowHeight="14.4" x14ac:dyDescent="0.3"/>
  <sheetData>
    <row r="2" spans="1:12" x14ac:dyDescent="0.3">
      <c r="B2" s="1" t="s">
        <v>2</v>
      </c>
      <c r="C2" s="1"/>
      <c r="E2" s="1" t="s">
        <v>5</v>
      </c>
      <c r="F2" s="1"/>
      <c r="H2" s="1" t="s">
        <v>7</v>
      </c>
      <c r="I2" s="1"/>
      <c r="K2" s="1" t="s">
        <v>6</v>
      </c>
      <c r="L2" s="1"/>
    </row>
    <row r="3" spans="1:12" x14ac:dyDescent="0.3">
      <c r="B3" s="1">
        <v>10</v>
      </c>
      <c r="C3" s="9">
        <v>0.3</v>
      </c>
      <c r="E3" s="1">
        <v>10</v>
      </c>
      <c r="F3" s="9">
        <v>0.1</v>
      </c>
      <c r="H3" s="1">
        <v>10</v>
      </c>
      <c r="I3" s="10">
        <v>0.2</v>
      </c>
      <c r="K3" s="1">
        <v>10</v>
      </c>
      <c r="L3" s="10">
        <v>0.2</v>
      </c>
    </row>
    <row r="4" spans="1:12" x14ac:dyDescent="0.3">
      <c r="B4" s="1">
        <v>10</v>
      </c>
      <c r="C4" s="9">
        <v>0.4</v>
      </c>
      <c r="E4" s="1">
        <v>10</v>
      </c>
      <c r="F4" s="9">
        <v>0.1</v>
      </c>
      <c r="H4" s="1">
        <v>10</v>
      </c>
      <c r="I4" s="10">
        <v>0.3</v>
      </c>
      <c r="K4" s="1">
        <v>10</v>
      </c>
      <c r="L4" s="10">
        <v>0.25</v>
      </c>
    </row>
    <row r="5" spans="1:12" x14ac:dyDescent="0.3">
      <c r="B5" s="1">
        <v>10</v>
      </c>
      <c r="C5" s="9">
        <v>0.3</v>
      </c>
      <c r="E5" s="1">
        <v>10</v>
      </c>
      <c r="F5" s="9">
        <v>0.1</v>
      </c>
      <c r="H5" s="1">
        <v>10</v>
      </c>
      <c r="I5" s="10">
        <v>0.5</v>
      </c>
      <c r="K5" s="1">
        <v>10</v>
      </c>
      <c r="L5" s="10">
        <v>0.1</v>
      </c>
    </row>
    <row r="6" spans="1:12" x14ac:dyDescent="0.3">
      <c r="B6" s="1"/>
      <c r="C6" s="1"/>
      <c r="E6" s="1">
        <v>10</v>
      </c>
      <c r="F6" s="9">
        <v>0.1</v>
      </c>
      <c r="H6" s="1"/>
      <c r="I6" s="1"/>
      <c r="K6" s="1">
        <v>10</v>
      </c>
      <c r="L6" s="10">
        <v>0.45</v>
      </c>
    </row>
    <row r="7" spans="1:12" x14ac:dyDescent="0.3">
      <c r="B7" s="1"/>
      <c r="C7" s="1"/>
      <c r="E7" s="1">
        <v>10</v>
      </c>
      <c r="F7" s="9">
        <v>0.25</v>
      </c>
      <c r="H7" s="1"/>
      <c r="I7" s="1"/>
      <c r="K7" s="1"/>
      <c r="L7" s="1"/>
    </row>
    <row r="8" spans="1:12" x14ac:dyDescent="0.3">
      <c r="B8" s="1"/>
      <c r="C8" s="1"/>
      <c r="E8" s="1">
        <v>10</v>
      </c>
      <c r="F8" s="9">
        <v>0.35</v>
      </c>
      <c r="H8" s="1"/>
      <c r="I8" s="1"/>
      <c r="K8" s="1"/>
      <c r="L8" s="1"/>
    </row>
    <row r="9" spans="1:12" x14ac:dyDescent="0.3">
      <c r="B9" s="1"/>
      <c r="C9" s="1"/>
      <c r="E9" s="1"/>
      <c r="F9" s="1"/>
      <c r="H9" s="1"/>
      <c r="I9" s="1"/>
      <c r="K9" s="1"/>
      <c r="L9" s="1"/>
    </row>
    <row r="10" spans="1:12" x14ac:dyDescent="0.3">
      <c r="A10" s="1" t="s">
        <v>22</v>
      </c>
      <c r="B10" s="1"/>
      <c r="C10" s="1">
        <v>10</v>
      </c>
      <c r="E10" s="10"/>
      <c r="F10" s="1" cm="1">
        <f t="array" ref="F10">ROUND(SUM(E3:E8*F3:F8),0)</f>
        <v>10</v>
      </c>
      <c r="H10" s="1"/>
      <c r="I10" s="1" cm="1">
        <f t="array" ref="I10">ROUND(SUM(H3:H5*I3:I5),0)</f>
        <v>10</v>
      </c>
      <c r="K10" s="1"/>
      <c r="L10" s="1" cm="1">
        <f t="array" ref="L10">ROUND((SUM(K3:K6*L3:L6)),0)</f>
        <v>10</v>
      </c>
    </row>
    <row r="13" spans="1:12" x14ac:dyDescent="0.3">
      <c r="A13" s="1" t="s">
        <v>24</v>
      </c>
      <c r="B13" s="1">
        <f>(C10+F10+I10+L10)/4</f>
        <v>10</v>
      </c>
      <c r="C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Tudo</vt:lpstr>
      <vt:lpstr>3º ANO - 1º Semestre</vt:lpstr>
      <vt:lpstr>2º ANO - 2º Semestre</vt:lpstr>
      <vt:lpstr>2º ANO - 1º Semestre</vt:lpstr>
      <vt:lpstr>1º ANO - 2º Semestre</vt:lpstr>
      <vt:lpstr>1º ANO - 1º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Marco Almeida</cp:lastModifiedBy>
  <cp:lastPrinted>2022-07-04T22:31:53Z</cp:lastPrinted>
  <dcterms:created xsi:type="dcterms:W3CDTF">2022-01-22T02:13:42Z</dcterms:created>
  <dcterms:modified xsi:type="dcterms:W3CDTF">2023-02-05T15:55:35Z</dcterms:modified>
</cp:coreProperties>
</file>