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52305F67-83AE-4A59-94D3-6F75EB9A5371}" xr6:coauthVersionLast="47" xr6:coauthVersionMax="47" xr10:uidLastSave="{00000000-0000-0000-0000-000000000000}"/>
  <bookViews>
    <workbookView xWindow="-108" yWindow="-108" windowWidth="23256" windowHeight="12576" xr2:uid="{C97A4CC8-D4D7-4907-A2CE-70ED581A696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5" i="1" l="1"/>
  <c r="F159" i="1"/>
  <c r="E159" i="1"/>
  <c r="A159" i="1"/>
  <c r="C141" i="1"/>
  <c r="A141" i="1"/>
  <c r="C119" i="1"/>
  <c r="B77" i="1"/>
  <c r="A77" i="1"/>
  <c r="A60" i="1"/>
  <c r="D60" i="1"/>
</calcChain>
</file>

<file path=xl/sharedStrings.xml><?xml version="1.0" encoding="utf-8"?>
<sst xmlns="http://schemas.openxmlformats.org/spreadsheetml/2006/main" count="157" uniqueCount="129">
  <si>
    <t>32 espaço endereçamento</t>
  </si>
  <si>
    <t>cache tamanho 128 kBytes</t>
  </si>
  <si>
    <t>8vias</t>
  </si>
  <si>
    <t>blocos de 32bytes</t>
  </si>
  <si>
    <t>128k/32=4k bytes por via</t>
  </si>
  <si>
    <t>4k/8</t>
  </si>
  <si>
    <t>500bytes</t>
  </si>
  <si>
    <t>…</t>
  </si>
  <si>
    <t>valid bit</t>
  </si>
  <si>
    <t>cada bloco é uma linha na cache, sendo que o tamanho total do bloco = nr de colunas</t>
  </si>
  <si>
    <t>128k Bytes total na cache</t>
  </si>
  <si>
    <t>8vias = cada via tem 128k/8 =  16k por via</t>
  </si>
  <si>
    <t>cache</t>
  </si>
  <si>
    <t>bloco1</t>
  </si>
  <si>
    <t>bloco2</t>
  </si>
  <si>
    <t>bloco3</t>
  </si>
  <si>
    <t>colunas = 32</t>
  </si>
  <si>
    <t>colunas x linhas = 16k</t>
  </si>
  <si>
    <t>linhas = 500</t>
  </si>
  <si>
    <t>bloco 500</t>
  </si>
  <si>
    <t>8k</t>
  </si>
  <si>
    <t>32 colunas</t>
  </si>
  <si>
    <t>linhasx colunas =8k</t>
  </si>
  <si>
    <t>linhas= 8k/32=256</t>
  </si>
  <si>
    <t>para endereçar 32bytes</t>
  </si>
  <si>
    <t>5bits</t>
  </si>
  <si>
    <t>8 bits para linhas</t>
  </si>
  <si>
    <t>20 = tag + 8+ 5</t>
  </si>
  <si>
    <t>tag = 7</t>
  </si>
  <si>
    <t>64k total</t>
  </si>
  <si>
    <t>espaço fisico 2M</t>
  </si>
  <si>
    <t>espa.ender.virtual 16M            +</t>
  </si>
  <si>
    <t>virtual</t>
  </si>
  <si>
    <t>fisico</t>
  </si>
  <si>
    <t>1 pagina</t>
  </si>
  <si>
    <t>virtual bytes</t>
  </si>
  <si>
    <t>fisico bytes</t>
  </si>
  <si>
    <t>1M</t>
  </si>
  <si>
    <t>2^20</t>
  </si>
  <si>
    <t>16=</t>
  </si>
  <si>
    <t>2^4</t>
  </si>
  <si>
    <t>16M=2^24</t>
  </si>
  <si>
    <t>24=v-1</t>
  </si>
  <si>
    <t>25=v</t>
  </si>
  <si>
    <t>16M=2^v -1</t>
  </si>
  <si>
    <t>2M= 2^21</t>
  </si>
  <si>
    <t>offset</t>
  </si>
  <si>
    <t>organizado em paginas de 2k= 2^11 = offset</t>
  </si>
  <si>
    <t>nr de paginas virtual = 2^11</t>
  </si>
  <si>
    <t>nr de paginas virtual = 2^13</t>
  </si>
  <si>
    <t>32bits= 4bytes</t>
  </si>
  <si>
    <t>2^13=8k</t>
  </si>
  <si>
    <t>kB</t>
  </si>
  <si>
    <t>bits</t>
  </si>
  <si>
    <t>2k=2^11</t>
  </si>
  <si>
    <t>bits = offset</t>
  </si>
  <si>
    <t>2^13</t>
  </si>
  <si>
    <t>é = nr de paginas</t>
  </si>
  <si>
    <t>cada entrada 32bits = 4bytes</t>
  </si>
  <si>
    <t xml:space="preserve">*4bytes = </t>
  </si>
  <si>
    <t>32kb</t>
  </si>
  <si>
    <t>4G</t>
  </si>
  <si>
    <t>1G</t>
  </si>
  <si>
    <t>1M entradas</t>
  </si>
  <si>
    <t>4bytes cada entrada</t>
  </si>
  <si>
    <t>2^30</t>
  </si>
  <si>
    <t>2^32</t>
  </si>
  <si>
    <t>total ocupado = 4M = 2^22</t>
  </si>
  <si>
    <t>offset = 2^12</t>
  </si>
  <si>
    <t>4G = 2^32 bytes</t>
  </si>
  <si>
    <t>1M= 2^20 bits</t>
  </si>
  <si>
    <t>20bits  mais significativos são o nr de paginas virtuais</t>
  </si>
  <si>
    <t>0x000071A3</t>
  </si>
  <si>
    <t>0000 0000 0000 0000 0111</t>
  </si>
  <si>
    <t>20 bits mais significativos</t>
  </si>
  <si>
    <t>0x00007</t>
  </si>
  <si>
    <t>cada uma delas tem 32 bits = 4 bytes</t>
  </si>
  <si>
    <t>* 4bytes</t>
  </si>
  <si>
    <t>7*4 =</t>
  </si>
  <si>
    <t>28-16</t>
  </si>
  <si>
    <t>0x1C</t>
  </si>
  <si>
    <t>0x8C7A2020 é o ponto inicial, o Page Register</t>
  </si>
  <si>
    <t>somando o deslocamento de 0x1C</t>
  </si>
  <si>
    <t>0x8C7A203C</t>
  </si>
  <si>
    <t>recurso21_22</t>
  </si>
  <si>
    <t xml:space="preserve">address high são as rows, 5 bits = 2^5= 32 </t>
  </si>
  <si>
    <t>exercicio 18</t>
  </si>
  <si>
    <t>8planos de 1 bit</t>
  </si>
  <si>
    <t>2^5*2^7= 2^12 = 4kbits</t>
  </si>
  <si>
    <t>4kbits * 8planos= 32kb = 4kBytes</t>
  </si>
  <si>
    <t>resposta é d</t>
  </si>
  <si>
    <t>exercicio 19</t>
  </si>
  <si>
    <t>1101-0000-0000-0000</t>
  </si>
  <si>
    <t>0010-1111-1111-1111</t>
  </si>
  <si>
    <t>positiva</t>
  </si>
  <si>
    <t>negativa</t>
  </si>
  <si>
    <t>resposta é a</t>
  </si>
  <si>
    <t>64k/4= 16k por via</t>
  </si>
  <si>
    <t>64 colunas</t>
  </si>
  <si>
    <t>nem é preciso pq comparadores=vias=4</t>
  </si>
  <si>
    <t>b</t>
  </si>
  <si>
    <t>c</t>
  </si>
  <si>
    <t>2T</t>
  </si>
  <si>
    <t>128k cache</t>
  </si>
  <si>
    <t>128k/8= 16k por via</t>
  </si>
  <si>
    <t>16k/32colunas= 500bytes</t>
  </si>
  <si>
    <t>d</t>
  </si>
  <si>
    <t>2Mfisico</t>
  </si>
  <si>
    <t>32bits = 4bytes</t>
  </si>
  <si>
    <t>1 buscycle= 2 ciclos</t>
  </si>
  <si>
    <t>fetch</t>
  </si>
  <si>
    <t>deposit</t>
  </si>
  <si>
    <t xml:space="preserve">2+2*2+2+2*2 = 2+4+2+4= 12 ciclos por palavra </t>
  </si>
  <si>
    <t>1- 120Mhz</t>
  </si>
  <si>
    <t>x-12</t>
  </si>
  <si>
    <t>x= 12/120M=10^-7s</t>
  </si>
  <si>
    <t>x=32*10^7 bits</t>
  </si>
  <si>
    <t>(32*10^7)/8</t>
  </si>
  <si>
    <t>(10^-7 * x)/32 =x</t>
  </si>
  <si>
    <t>x = 4*10^7</t>
  </si>
  <si>
    <t>x= 40* 10^6</t>
  </si>
  <si>
    <t>x= 40MByte</t>
  </si>
  <si>
    <t>16M virtual = 2^24</t>
  </si>
  <si>
    <t>8k entradas page table = 2^13</t>
  </si>
  <si>
    <t>endereçamento = 24</t>
  </si>
  <si>
    <t>virtual page number = 13</t>
  </si>
  <si>
    <t>page offset = 24-13=11</t>
  </si>
  <si>
    <t>2^11= 2k</t>
  </si>
  <si>
    <t xml:space="preserve">address low são as colunas, 7 bits = 2^7= 128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</si>
</sst>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3" fontId="0" fillId="0" borderId="0" xfId="0" applyNumberFormat="1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BD51-DEB0-4FAB-9076-EC7DED8A9C66}">
  <dimension ref="A1:K262"/>
  <sheetViews>
    <sheetView tabSelected="1" topLeftCell="A64" zoomScale="105" zoomScaleNormal="80" workbookViewId="0">
      <selection activeCell="D17" sqref="D17"/>
    </sheetView>
  </sheetViews>
  <sheetFormatPr defaultRowHeight="13.8"/>
  <cols>
    <col min="1" max="1" width="9.8984375" customWidth="1"/>
  </cols>
  <sheetData>
    <row r="1" spans="1:8">
      <c r="A1" t="s">
        <v>0</v>
      </c>
    </row>
    <row r="2" spans="1:8">
      <c r="A2" t="s">
        <v>1</v>
      </c>
    </row>
    <row r="3" spans="1:8">
      <c r="A3" t="s">
        <v>2</v>
      </c>
    </row>
    <row r="4" spans="1:8">
      <c r="A4" t="s">
        <v>3</v>
      </c>
    </row>
    <row r="5" spans="1:8">
      <c r="A5" t="s">
        <v>9</v>
      </c>
    </row>
    <row r="7" spans="1:8">
      <c r="G7" t="s">
        <v>4</v>
      </c>
    </row>
    <row r="9" spans="1:8">
      <c r="G9" t="s">
        <v>5</v>
      </c>
      <c r="H9" t="s">
        <v>6</v>
      </c>
    </row>
    <row r="17" spans="1:10">
      <c r="A17" t="s">
        <v>10</v>
      </c>
    </row>
    <row r="18" spans="1:10">
      <c r="A18" t="s">
        <v>11</v>
      </c>
    </row>
    <row r="20" spans="1:10">
      <c r="F20" t="s">
        <v>12</v>
      </c>
    </row>
    <row r="21" spans="1:10">
      <c r="A21" t="s">
        <v>17</v>
      </c>
      <c r="D21" t="s">
        <v>8</v>
      </c>
      <c r="F21">
        <v>0</v>
      </c>
      <c r="G21">
        <v>1</v>
      </c>
      <c r="H21">
        <v>2</v>
      </c>
      <c r="I21" t="s">
        <v>7</v>
      </c>
      <c r="J21">
        <v>31</v>
      </c>
    </row>
    <row r="22" spans="1:10">
      <c r="A22" t="s">
        <v>16</v>
      </c>
      <c r="D22">
        <v>1</v>
      </c>
      <c r="E22" t="s">
        <v>13</v>
      </c>
    </row>
    <row r="23" spans="1:10">
      <c r="A23" t="s">
        <v>18</v>
      </c>
      <c r="D23">
        <v>1</v>
      </c>
      <c r="E23" t="s">
        <v>14</v>
      </c>
    </row>
    <row r="24" spans="1:10">
      <c r="D24">
        <v>1</v>
      </c>
      <c r="E24" t="s">
        <v>15</v>
      </c>
    </row>
    <row r="25" spans="1:10">
      <c r="D25" t="s">
        <v>7</v>
      </c>
      <c r="E25" t="s">
        <v>7</v>
      </c>
    </row>
    <row r="26" spans="1:10">
      <c r="D26">
        <v>1</v>
      </c>
      <c r="E26" t="s">
        <v>19</v>
      </c>
    </row>
    <row r="39" spans="1:5">
      <c r="A39" t="s">
        <v>20</v>
      </c>
      <c r="E39" t="s">
        <v>22</v>
      </c>
    </row>
    <row r="40" spans="1:5">
      <c r="A40" t="s">
        <v>21</v>
      </c>
      <c r="E40" t="s">
        <v>23</v>
      </c>
    </row>
    <row r="41" spans="1:5">
      <c r="E41" t="s">
        <v>26</v>
      </c>
    </row>
    <row r="44" spans="1:5">
      <c r="E44" t="s">
        <v>24</v>
      </c>
    </row>
    <row r="45" spans="1:5">
      <c r="E45" t="s">
        <v>25</v>
      </c>
    </row>
    <row r="46" spans="1:5">
      <c r="C46" t="s">
        <v>27</v>
      </c>
    </row>
    <row r="48" spans="1:5">
      <c r="C48" t="s">
        <v>28</v>
      </c>
    </row>
    <row r="57" spans="1:4">
      <c r="A57" t="s">
        <v>29</v>
      </c>
    </row>
    <row r="60" spans="1:4">
      <c r="A60">
        <f xml:space="preserve"> 64000/D60</f>
        <v>3.90625</v>
      </c>
      <c r="D60">
        <f>256*64</f>
        <v>16384</v>
      </c>
    </row>
    <row r="65" spans="1:4">
      <c r="A65">
        <v>8</v>
      </c>
    </row>
    <row r="71" spans="1:4">
      <c r="A71" t="s">
        <v>31</v>
      </c>
      <c r="D71" t="s">
        <v>30</v>
      </c>
    </row>
    <row r="75" spans="1:4">
      <c r="A75" t="s">
        <v>34</v>
      </c>
    </row>
    <row r="76" spans="1:4">
      <c r="A76" t="s">
        <v>35</v>
      </c>
      <c r="B76" t="s">
        <v>36</v>
      </c>
    </row>
    <row r="77" spans="1:4">
      <c r="A77">
        <f>16000000/2000</f>
        <v>8000</v>
      </c>
      <c r="B77">
        <f>2000000/2000</f>
        <v>1000</v>
      </c>
    </row>
    <row r="80" spans="1:4">
      <c r="A80" t="s">
        <v>44</v>
      </c>
    </row>
    <row r="82" spans="1:4">
      <c r="C82" t="s">
        <v>37</v>
      </c>
      <c r="D82" t="s">
        <v>38</v>
      </c>
    </row>
    <row r="83" spans="1:4">
      <c r="C83" t="s">
        <v>39</v>
      </c>
      <c r="D83" t="s">
        <v>40</v>
      </c>
    </row>
    <row r="85" spans="1:4">
      <c r="A85" t="s">
        <v>41</v>
      </c>
    </row>
    <row r="87" spans="1:4">
      <c r="A87" t="s">
        <v>42</v>
      </c>
      <c r="C87" t="s">
        <v>43</v>
      </c>
    </row>
    <row r="94" spans="1:4">
      <c r="A94" t="s">
        <v>41</v>
      </c>
      <c r="B94" t="s">
        <v>32</v>
      </c>
    </row>
    <row r="95" spans="1:4">
      <c r="A95" t="s">
        <v>45</v>
      </c>
      <c r="B95" t="s">
        <v>33</v>
      </c>
    </row>
    <row r="96" spans="1:4">
      <c r="A96" t="s">
        <v>47</v>
      </c>
    </row>
    <row r="97" spans="1:11">
      <c r="A97" t="s">
        <v>50</v>
      </c>
    </row>
    <row r="99" spans="1:11">
      <c r="A99" t="s">
        <v>32</v>
      </c>
    </row>
    <row r="100" spans="1:11">
      <c r="A100">
        <v>23</v>
      </c>
      <c r="B100">
        <v>22</v>
      </c>
      <c r="C100" t="s">
        <v>7</v>
      </c>
      <c r="D100">
        <v>12</v>
      </c>
      <c r="E100">
        <v>11</v>
      </c>
      <c r="F100">
        <v>10</v>
      </c>
      <c r="G100" t="s">
        <v>7</v>
      </c>
      <c r="H100">
        <v>3</v>
      </c>
      <c r="I100">
        <v>2</v>
      </c>
      <c r="J100">
        <v>1</v>
      </c>
      <c r="K100">
        <v>0</v>
      </c>
    </row>
    <row r="101" spans="1:11">
      <c r="F101" t="s">
        <v>46</v>
      </c>
      <c r="G101" t="s">
        <v>46</v>
      </c>
      <c r="H101" t="s">
        <v>46</v>
      </c>
      <c r="I101" t="s">
        <v>46</v>
      </c>
      <c r="J101" t="s">
        <v>46</v>
      </c>
      <c r="K101" t="s">
        <v>46</v>
      </c>
    </row>
    <row r="104" spans="1:11">
      <c r="A104" t="s">
        <v>49</v>
      </c>
    </row>
    <row r="109" spans="1:11">
      <c r="A109" t="s">
        <v>33</v>
      </c>
    </row>
    <row r="110" spans="1:11">
      <c r="A110">
        <v>21</v>
      </c>
      <c r="B110">
        <v>20</v>
      </c>
      <c r="C110" t="s">
        <v>7</v>
      </c>
      <c r="D110">
        <v>12</v>
      </c>
      <c r="E110">
        <v>11</v>
      </c>
      <c r="F110">
        <v>10</v>
      </c>
      <c r="G110" t="s">
        <v>7</v>
      </c>
      <c r="H110">
        <v>3</v>
      </c>
      <c r="I110">
        <v>2</v>
      </c>
      <c r="J110">
        <v>1</v>
      </c>
      <c r="K110">
        <v>0</v>
      </c>
    </row>
    <row r="111" spans="1:11">
      <c r="F111" t="s">
        <v>46</v>
      </c>
      <c r="G111" t="s">
        <v>46</v>
      </c>
      <c r="H111" t="s">
        <v>46</v>
      </c>
      <c r="I111" t="s">
        <v>46</v>
      </c>
      <c r="J111" t="s">
        <v>46</v>
      </c>
      <c r="K111" t="s">
        <v>46</v>
      </c>
    </row>
    <row r="114" spans="1:4">
      <c r="A114" t="s">
        <v>48</v>
      </c>
    </row>
    <row r="119" spans="1:4">
      <c r="A119" t="s">
        <v>51</v>
      </c>
      <c r="C119">
        <f>8*4</f>
        <v>32</v>
      </c>
      <c r="D119" t="s">
        <v>52</v>
      </c>
    </row>
    <row r="133" spans="1:3">
      <c r="A133" t="s">
        <v>41</v>
      </c>
      <c r="B133" t="s">
        <v>53</v>
      </c>
    </row>
    <row r="134" spans="1:3">
      <c r="A134" t="s">
        <v>54</v>
      </c>
      <c r="B134" t="s">
        <v>55</v>
      </c>
    </row>
    <row r="137" spans="1:3">
      <c r="A137" t="s">
        <v>56</v>
      </c>
      <c r="B137" t="s">
        <v>57</v>
      </c>
    </row>
    <row r="139" spans="1:3">
      <c r="A139" t="s">
        <v>58</v>
      </c>
    </row>
    <row r="141" spans="1:3">
      <c r="A141">
        <f>2^13</f>
        <v>8192</v>
      </c>
      <c r="B141" t="s">
        <v>59</v>
      </c>
      <c r="C141">
        <f>A141*4</f>
        <v>32768</v>
      </c>
    </row>
    <row r="143" spans="1:3">
      <c r="C143" t="s">
        <v>60</v>
      </c>
    </row>
    <row r="147" spans="1:6">
      <c r="A147" t="s">
        <v>61</v>
      </c>
      <c r="B147" t="s">
        <v>32</v>
      </c>
      <c r="C147" t="s">
        <v>66</v>
      </c>
    </row>
    <row r="148" spans="1:6">
      <c r="A148" t="s">
        <v>62</v>
      </c>
      <c r="B148" t="s">
        <v>33</v>
      </c>
      <c r="C148" t="s">
        <v>65</v>
      </c>
    </row>
    <row r="150" spans="1:6">
      <c r="A150" t="s">
        <v>63</v>
      </c>
      <c r="C150" t="s">
        <v>38</v>
      </c>
    </row>
    <row r="151" spans="1:6">
      <c r="A151" t="s">
        <v>64</v>
      </c>
    </row>
    <row r="157" spans="1:6">
      <c r="A157" t="s">
        <v>67</v>
      </c>
    </row>
    <row r="158" spans="1:6">
      <c r="E158" t="s">
        <v>68</v>
      </c>
    </row>
    <row r="159" spans="1:6">
      <c r="A159">
        <f>2^22</f>
        <v>4194304</v>
      </c>
      <c r="E159">
        <f>2^12</f>
        <v>4096</v>
      </c>
      <c r="F159">
        <f>E159/8</f>
        <v>512</v>
      </c>
    </row>
    <row r="170" spans="1:3">
      <c r="A170" t="s">
        <v>69</v>
      </c>
    </row>
    <row r="171" spans="1:3">
      <c r="A171" t="s">
        <v>70</v>
      </c>
      <c r="C171" t="s">
        <v>76</v>
      </c>
    </row>
    <row r="174" spans="1:3">
      <c r="A174" t="s">
        <v>71</v>
      </c>
    </row>
    <row r="177" spans="1:5">
      <c r="A177" t="s">
        <v>72</v>
      </c>
    </row>
    <row r="178" spans="1:5">
      <c r="A178" t="s">
        <v>73</v>
      </c>
      <c r="D178" t="s">
        <v>74</v>
      </c>
    </row>
    <row r="180" spans="1:5">
      <c r="A180" t="s">
        <v>75</v>
      </c>
      <c r="B180" t="s">
        <v>77</v>
      </c>
    </row>
    <row r="182" spans="1:5">
      <c r="A182" t="s">
        <v>78</v>
      </c>
      <c r="B182">
        <v>28</v>
      </c>
    </row>
    <row r="184" spans="1:5">
      <c r="A184" t="s">
        <v>79</v>
      </c>
    </row>
    <row r="185" spans="1:5">
      <c r="A185">
        <f>28-16</f>
        <v>12</v>
      </c>
    </row>
    <row r="186" spans="1:5">
      <c r="A186" t="s">
        <v>80</v>
      </c>
      <c r="E186" t="s">
        <v>81</v>
      </c>
    </row>
    <row r="187" spans="1:5">
      <c r="E187" t="s">
        <v>82</v>
      </c>
    </row>
    <row r="188" spans="1:5">
      <c r="E188" t="s">
        <v>83</v>
      </c>
    </row>
    <row r="196" spans="1:6">
      <c r="A196" t="s">
        <v>84</v>
      </c>
    </row>
    <row r="198" spans="1:6">
      <c r="A198" s="1" t="s">
        <v>86</v>
      </c>
    </row>
    <row r="199" spans="1:6">
      <c r="A199" t="s">
        <v>90</v>
      </c>
      <c r="B199" s="3" t="s">
        <v>85</v>
      </c>
      <c r="C199" s="3"/>
      <c r="D199" s="3"/>
      <c r="E199" s="3"/>
      <c r="F199" s="3"/>
    </row>
    <row r="200" spans="1:6">
      <c r="B200" s="3" t="s">
        <v>128</v>
      </c>
      <c r="C200" s="3"/>
      <c r="D200" s="3"/>
      <c r="E200" s="3"/>
      <c r="F200" s="3"/>
    </row>
    <row r="202" spans="1:6">
      <c r="B202" t="s">
        <v>88</v>
      </c>
    </row>
    <row r="203" spans="1:6">
      <c r="B203" t="s">
        <v>87</v>
      </c>
    </row>
    <row r="204" spans="1:6">
      <c r="B204" t="s">
        <v>89</v>
      </c>
    </row>
    <row r="208" spans="1:6">
      <c r="A208" s="1" t="s">
        <v>91</v>
      </c>
    </row>
    <row r="209" spans="1:4">
      <c r="A209" s="4" t="s">
        <v>92</v>
      </c>
      <c r="B209" s="4"/>
      <c r="C209" s="2" t="s">
        <v>94</v>
      </c>
      <c r="D209" s="2"/>
    </row>
    <row r="210" spans="1:4">
      <c r="A210" t="s">
        <v>93</v>
      </c>
      <c r="C210" t="s">
        <v>95</v>
      </c>
    </row>
    <row r="212" spans="1:4">
      <c r="A212" t="s">
        <v>96</v>
      </c>
    </row>
    <row r="213" spans="1:4">
      <c r="C213">
        <v>1101</v>
      </c>
    </row>
    <row r="214" spans="1:4">
      <c r="C214">
        <v>1110</v>
      </c>
    </row>
    <row r="215" spans="1:4">
      <c r="C215">
        <v>1111</v>
      </c>
    </row>
    <row r="217" spans="1:4">
      <c r="A217" s="1">
        <v>20</v>
      </c>
    </row>
    <row r="218" spans="1:4">
      <c r="A218" t="s">
        <v>90</v>
      </c>
    </row>
    <row r="219" spans="1:4">
      <c r="B219" t="s">
        <v>97</v>
      </c>
    </row>
    <row r="220" spans="1:4">
      <c r="B220" t="s">
        <v>98</v>
      </c>
    </row>
    <row r="221" spans="1:4">
      <c r="B221" t="s">
        <v>99</v>
      </c>
    </row>
    <row r="223" spans="1:4">
      <c r="A223" s="1">
        <v>21</v>
      </c>
    </row>
    <row r="224" spans="1:4">
      <c r="A224" t="s">
        <v>100</v>
      </c>
    </row>
    <row r="226" spans="1:4">
      <c r="A226" s="1">
        <v>28</v>
      </c>
    </row>
    <row r="227" spans="1:4">
      <c r="A227" t="s">
        <v>108</v>
      </c>
    </row>
    <row r="228" spans="1:4">
      <c r="A228" t="s">
        <v>109</v>
      </c>
    </row>
    <row r="229" spans="1:4">
      <c r="A229" t="s">
        <v>110</v>
      </c>
      <c r="B229" t="s">
        <v>102</v>
      </c>
      <c r="C229" t="s">
        <v>111</v>
      </c>
      <c r="D229" t="s">
        <v>102</v>
      </c>
    </row>
    <row r="230" spans="1:4">
      <c r="A230" s="3" t="s">
        <v>112</v>
      </c>
      <c r="B230" s="3"/>
      <c r="C230" s="3"/>
      <c r="D230" s="3"/>
    </row>
    <row r="232" spans="1:4">
      <c r="A232" t="s">
        <v>113</v>
      </c>
      <c r="C232" t="s">
        <v>115</v>
      </c>
    </row>
    <row r="233" spans="1:4">
      <c r="A233" t="s">
        <v>114</v>
      </c>
    </row>
    <row r="236" spans="1:4">
      <c r="A236" t="s">
        <v>118</v>
      </c>
    </row>
    <row r="237" spans="1:4">
      <c r="A237" t="s">
        <v>116</v>
      </c>
    </row>
    <row r="238" spans="1:4">
      <c r="A238" t="s">
        <v>117</v>
      </c>
    </row>
    <row r="239" spans="1:4">
      <c r="A239" t="s">
        <v>119</v>
      </c>
    </row>
    <row r="240" spans="1:4">
      <c r="A240" t="s">
        <v>120</v>
      </c>
    </row>
    <row r="241" spans="1:1">
      <c r="A241" t="s">
        <v>121</v>
      </c>
    </row>
    <row r="242" spans="1:1">
      <c r="A242" t="s">
        <v>101</v>
      </c>
    </row>
    <row r="245" spans="1:1">
      <c r="A245" s="1">
        <v>29</v>
      </c>
    </row>
    <row r="246" spans="1:1">
      <c r="A246" t="s">
        <v>103</v>
      </c>
    </row>
    <row r="247" spans="1:1">
      <c r="A247" t="s">
        <v>2</v>
      </c>
    </row>
    <row r="249" spans="1:1">
      <c r="A249" t="s">
        <v>104</v>
      </c>
    </row>
    <row r="250" spans="1:1">
      <c r="A250" t="s">
        <v>105</v>
      </c>
    </row>
    <row r="251" spans="1:1">
      <c r="A251" t="s">
        <v>106</v>
      </c>
    </row>
    <row r="253" spans="1:1">
      <c r="A253" s="1">
        <v>30</v>
      </c>
    </row>
    <row r="254" spans="1:1">
      <c r="A254" t="s">
        <v>122</v>
      </c>
    </row>
    <row r="255" spans="1:1">
      <c r="A255" t="s">
        <v>107</v>
      </c>
    </row>
    <row r="256" spans="1:1">
      <c r="A256" t="s">
        <v>123</v>
      </c>
    </row>
    <row r="258" spans="1:3">
      <c r="A258" s="3" t="s">
        <v>124</v>
      </c>
      <c r="B258" s="3"/>
      <c r="C258" s="3"/>
    </row>
    <row r="259" spans="1:3">
      <c r="A259" s="3" t="s">
        <v>125</v>
      </c>
      <c r="B259" s="3"/>
      <c r="C259" t="s">
        <v>126</v>
      </c>
    </row>
    <row r="261" spans="1:3">
      <c r="A261" t="s">
        <v>127</v>
      </c>
    </row>
    <row r="262" spans="1:3">
      <c r="A262" t="s">
        <v>100</v>
      </c>
    </row>
  </sheetData>
  <mergeCells count="6">
    <mergeCell ref="A259:B259"/>
    <mergeCell ref="B199:F199"/>
    <mergeCell ref="B200:F200"/>
    <mergeCell ref="A209:B209"/>
    <mergeCell ref="A230:D230"/>
    <mergeCell ref="A258:C2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Martins</dc:creator>
  <cp:lastModifiedBy>Alexandre Martins</cp:lastModifiedBy>
  <dcterms:created xsi:type="dcterms:W3CDTF">2024-08-31T15:38:43Z</dcterms:created>
  <dcterms:modified xsi:type="dcterms:W3CDTF">2024-09-12T11:01:01Z</dcterms:modified>
</cp:coreProperties>
</file>