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960" windowHeight="7815" firstSheet="1" activeTab="7"/>
  </bookViews>
  <sheets>
    <sheet name="Sheet1" sheetId="1" r:id="rId1"/>
    <sheet name="Sheet2" sheetId="2" r:id="rId2"/>
    <sheet name="Sheet3" sheetId="3" r:id="rId3"/>
    <sheet name="Dim Subroutine" sheetId="4" r:id="rId4"/>
    <sheet name="Outbound" sheetId="5" r:id="rId5"/>
    <sheet name="Inbound Linq" sheetId="6" r:id="rId6"/>
    <sheet name="Sheet5" sheetId="7" r:id="rId7"/>
    <sheet name="Sheet4" sheetId="8" r:id="rId8"/>
  </sheets>
  <definedNames>
    <definedName name="_xlnm._FilterDatabase" localSheetId="7" hidden="1">Sheet4!$A$1:$A$109</definedName>
    <definedName name="_xlnm._FilterDatabase" localSheetId="6" hidden="1">Sheet5!$A$1:$A$85</definedName>
  </definedNames>
  <calcPr calcId="145621"/>
</workbook>
</file>

<file path=xl/calcChain.xml><?xml version="1.0" encoding="utf-8"?>
<calcChain xmlns="http://schemas.openxmlformats.org/spreadsheetml/2006/main">
  <c r="J1" i="6" l="1"/>
  <c r="B1" i="8"/>
  <c r="E1" i="6"/>
  <c r="P117" i="6"/>
  <c r="P113" i="6"/>
  <c r="P109" i="6"/>
  <c r="P105" i="6"/>
  <c r="P101" i="6"/>
  <c r="P97" i="6"/>
  <c r="P93" i="6" l="1"/>
  <c r="P89" i="6"/>
  <c r="P85" i="6"/>
  <c r="P81" i="6"/>
  <c r="P77" i="6"/>
  <c r="P73" i="6"/>
  <c r="P69" i="6"/>
  <c r="P65" i="6"/>
  <c r="P61" i="6"/>
  <c r="P57" i="6"/>
  <c r="P53" i="6"/>
  <c r="P49" i="6"/>
  <c r="P45" i="6"/>
  <c r="P41" i="6"/>
  <c r="P37" i="6"/>
  <c r="P33" i="6"/>
  <c r="P29" i="6"/>
  <c r="P25" i="6"/>
  <c r="P21" i="6"/>
  <c r="P17" i="6"/>
  <c r="P13" i="6"/>
  <c r="P9" i="6"/>
  <c r="P5" i="6"/>
  <c r="P1" i="6"/>
  <c r="O180" i="6" l="1"/>
  <c r="O176" i="6"/>
  <c r="O172" i="6"/>
  <c r="O169" i="6"/>
  <c r="O165" i="6"/>
  <c r="O161" i="6"/>
  <c r="O157" i="6"/>
  <c r="O153" i="6"/>
  <c r="O149" i="6"/>
  <c r="O145" i="6"/>
  <c r="O141" i="6"/>
  <c r="O137" i="6"/>
  <c r="O133" i="6"/>
  <c r="O129" i="6"/>
  <c r="O125" i="6"/>
  <c r="L184" i="6"/>
  <c r="E184" i="6"/>
  <c r="L180" i="6"/>
  <c r="E180" i="6"/>
  <c r="L176" i="6"/>
  <c r="E176" i="6"/>
  <c r="L172" i="6"/>
  <c r="E172" i="6"/>
  <c r="L169" i="6"/>
  <c r="E169" i="6"/>
  <c r="L165" i="6"/>
  <c r="E165" i="6"/>
  <c r="L161" i="6"/>
  <c r="E161" i="6"/>
  <c r="L157" i="6"/>
  <c r="E157" i="6"/>
  <c r="L153" i="6"/>
  <c r="E153" i="6"/>
  <c r="L149" i="6"/>
  <c r="E149" i="6"/>
  <c r="L145" i="6"/>
  <c r="E145" i="6"/>
  <c r="L141" i="6"/>
  <c r="E141" i="6"/>
  <c r="L137" i="6"/>
  <c r="E137" i="6"/>
  <c r="L133" i="6"/>
  <c r="E133" i="6"/>
  <c r="L129" i="6"/>
  <c r="E129" i="6"/>
  <c r="L125" i="6"/>
  <c r="E125" i="6"/>
  <c r="E174" i="5"/>
  <c r="E173" i="5"/>
  <c r="E170" i="5"/>
  <c r="E169" i="5"/>
  <c r="E166" i="5"/>
  <c r="E165" i="5"/>
  <c r="E162" i="5"/>
  <c r="E161" i="5"/>
  <c r="E158" i="5"/>
  <c r="E157" i="5"/>
  <c r="E154" i="5"/>
  <c r="E153" i="5"/>
  <c r="E150" i="5"/>
  <c r="E149" i="5"/>
  <c r="E146" i="5"/>
  <c r="E145" i="5"/>
  <c r="E142" i="5"/>
  <c r="E141" i="5"/>
  <c r="E138" i="5"/>
  <c r="E137" i="5"/>
  <c r="E134" i="5"/>
  <c r="E133" i="5"/>
  <c r="E130" i="5"/>
  <c r="E129" i="5"/>
  <c r="E126" i="5"/>
  <c r="E125" i="5"/>
  <c r="E122" i="5"/>
  <c r="E121" i="5"/>
  <c r="E118" i="5"/>
  <c r="E117" i="5"/>
  <c r="E114" i="5"/>
  <c r="E113" i="5"/>
  <c r="E110" i="5"/>
  <c r="E109" i="5"/>
  <c r="E106" i="5"/>
  <c r="E105" i="5"/>
  <c r="E102" i="5"/>
  <c r="E101" i="5"/>
  <c r="E98" i="5"/>
  <c r="E97" i="5"/>
  <c r="E94" i="5"/>
  <c r="E93" i="5"/>
  <c r="E90" i="5"/>
  <c r="E89" i="5"/>
  <c r="E86" i="5"/>
  <c r="E85" i="5"/>
  <c r="E82" i="5"/>
  <c r="K81" i="5"/>
  <c r="K85" i="5" s="1"/>
  <c r="K89" i="5" s="1"/>
  <c r="K93" i="5" s="1"/>
  <c r="K97" i="5" s="1"/>
  <c r="K101" i="5" s="1"/>
  <c r="K105" i="5" s="1"/>
  <c r="K109" i="5" s="1"/>
  <c r="K113" i="5" s="1"/>
  <c r="K117" i="5" s="1"/>
  <c r="K121" i="5" s="1"/>
  <c r="K125" i="5" s="1"/>
  <c r="K129" i="5" s="1"/>
  <c r="K133" i="5" s="1"/>
  <c r="K137" i="5" s="1"/>
  <c r="K141" i="5" s="1"/>
  <c r="K145" i="5" s="1"/>
  <c r="K149" i="5" s="1"/>
  <c r="K153" i="5" s="1"/>
  <c r="K157" i="5" s="1"/>
  <c r="K161" i="5" s="1"/>
  <c r="K165" i="5" s="1"/>
  <c r="K169" i="5" s="1"/>
  <c r="K173" i="5" s="1"/>
  <c r="E81" i="5"/>
  <c r="O121" i="6"/>
  <c r="O117" i="6"/>
  <c r="O113" i="6"/>
  <c r="O109" i="6"/>
  <c r="O105" i="6"/>
  <c r="O101" i="6"/>
  <c r="O97" i="6"/>
  <c r="O93" i="6"/>
  <c r="O89" i="6"/>
  <c r="L121" i="6"/>
  <c r="E121" i="6"/>
  <c r="L117" i="6"/>
  <c r="E117" i="6"/>
  <c r="L113" i="6"/>
  <c r="E113" i="6"/>
  <c r="L109" i="6"/>
  <c r="E109" i="6"/>
  <c r="L105" i="6"/>
  <c r="E105" i="6"/>
  <c r="L101" i="6"/>
  <c r="E101" i="6"/>
  <c r="L97" i="6"/>
  <c r="E97" i="6"/>
  <c r="L93" i="6"/>
  <c r="E93" i="6"/>
  <c r="L89" i="6"/>
  <c r="E89" i="6"/>
  <c r="L1" i="6"/>
  <c r="E33" i="6"/>
  <c r="E29" i="6"/>
  <c r="E25" i="6"/>
  <c r="E21" i="6"/>
  <c r="E17" i="6"/>
  <c r="E13" i="6"/>
  <c r="E9" i="6"/>
  <c r="E5" i="6"/>
  <c r="O85" i="6"/>
  <c r="O81" i="6"/>
  <c r="O77" i="6"/>
  <c r="O73" i="6"/>
  <c r="O69" i="6"/>
  <c r="O65" i="6"/>
  <c r="O61" i="6"/>
  <c r="O57" i="6"/>
  <c r="O53" i="6"/>
  <c r="O49" i="6"/>
  <c r="O45" i="6"/>
  <c r="O41" i="6"/>
  <c r="O37" i="6"/>
  <c r="O33" i="6"/>
  <c r="O29" i="6"/>
  <c r="O25" i="6"/>
  <c r="O21" i="6"/>
  <c r="O17" i="6"/>
  <c r="O13" i="6"/>
  <c r="O9" i="6"/>
  <c r="O5" i="6"/>
  <c r="O1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17" i="6"/>
  <c r="L13" i="6"/>
  <c r="L9" i="6"/>
  <c r="L5" i="6"/>
  <c r="E85" i="6"/>
  <c r="E81" i="6"/>
  <c r="E77" i="6"/>
  <c r="E73" i="6"/>
  <c r="E69" i="6"/>
  <c r="E65" i="6"/>
  <c r="E61" i="6"/>
  <c r="E57" i="6"/>
  <c r="E53" i="6"/>
  <c r="E49" i="6"/>
  <c r="E45" i="6"/>
  <c r="E41" i="6"/>
  <c r="E37" i="6"/>
  <c r="B3" i="6"/>
  <c r="B2" i="6"/>
  <c r="C1" i="6"/>
  <c r="B1" i="6"/>
  <c r="K1" i="5"/>
  <c r="K5" i="5" s="1"/>
  <c r="K9" i="5" s="1"/>
  <c r="K13" i="5" s="1"/>
  <c r="K17" i="5" s="1"/>
  <c r="K21" i="5" s="1"/>
  <c r="K25" i="5" s="1"/>
  <c r="K29" i="5" s="1"/>
  <c r="K33" i="5" s="1"/>
  <c r="K37" i="5" s="1"/>
  <c r="K41" i="5" s="1"/>
  <c r="K45" i="5" s="1"/>
  <c r="K49" i="5" s="1"/>
  <c r="K53" i="5" s="1"/>
  <c r="K57" i="5" s="1"/>
  <c r="K61" i="5" s="1"/>
  <c r="K65" i="5" s="1"/>
  <c r="K69" i="5" s="1"/>
  <c r="K73" i="5" s="1"/>
  <c r="K77" i="5" s="1"/>
  <c r="E78" i="5"/>
  <c r="E77" i="5"/>
  <c r="E74" i="5"/>
  <c r="E73" i="5"/>
  <c r="E70" i="5"/>
  <c r="E69" i="5"/>
  <c r="E66" i="5"/>
  <c r="E65" i="5"/>
  <c r="E62" i="5"/>
  <c r="E61" i="5"/>
  <c r="E58" i="5"/>
  <c r="E57" i="5"/>
  <c r="E54" i="5"/>
  <c r="E53" i="5"/>
  <c r="E50" i="5"/>
  <c r="E49" i="5"/>
  <c r="E46" i="5"/>
  <c r="E45" i="5"/>
  <c r="E42" i="5"/>
  <c r="E41" i="5"/>
  <c r="E38" i="5"/>
  <c r="E37" i="5"/>
  <c r="E34" i="5"/>
  <c r="E33" i="5"/>
  <c r="E30" i="5"/>
  <c r="E29" i="5"/>
  <c r="E26" i="5"/>
  <c r="E25" i="5"/>
  <c r="E22" i="5"/>
  <c r="E21" i="5"/>
  <c r="E18" i="5"/>
  <c r="E17" i="5"/>
  <c r="E14" i="5"/>
  <c r="E13" i="5"/>
  <c r="E10" i="5"/>
  <c r="E9" i="5"/>
  <c r="E6" i="5"/>
  <c r="E5" i="5"/>
  <c r="E2" i="5"/>
  <c r="E1" i="5"/>
  <c r="C1" i="5" l="1"/>
  <c r="B9" i="5"/>
  <c r="B8" i="5"/>
  <c r="B7" i="5"/>
  <c r="B6" i="5"/>
  <c r="B5" i="5"/>
  <c r="B4" i="5"/>
  <c r="B3" i="5"/>
  <c r="B2" i="5"/>
  <c r="B1" i="5"/>
  <c r="B4" i="4"/>
  <c r="B5" i="4"/>
  <c r="B6" i="4"/>
  <c r="B7" i="4"/>
  <c r="B8" i="4"/>
  <c r="B9" i="4"/>
  <c r="B10" i="4"/>
  <c r="B11" i="4"/>
  <c r="B3" i="4"/>
  <c r="B4" i="1" l="1"/>
  <c r="B3" i="1"/>
  <c r="B2" i="1"/>
  <c r="B1" i="1"/>
  <c r="B5" i="1"/>
  <c r="B31" i="4" l="1"/>
  <c r="B32" i="4"/>
  <c r="B33" i="4"/>
  <c r="B34" i="4"/>
  <c r="B35" i="4"/>
  <c r="B36" i="4"/>
  <c r="B37" i="4"/>
  <c r="B38" i="4"/>
  <c r="B39" i="4"/>
  <c r="B30" i="4"/>
  <c r="B18" i="4"/>
  <c r="B19" i="4"/>
  <c r="B20" i="4"/>
  <c r="B21" i="4"/>
  <c r="B22" i="4"/>
  <c r="B23" i="4"/>
  <c r="B17" i="4"/>
  <c r="C3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6" i="1" l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<sst xmlns="http://schemas.openxmlformats.org/spreadsheetml/2006/main" count="388" uniqueCount="164">
  <si>
    <t>Host_control_number</t>
  </si>
  <si>
    <t>Brand_Code</t>
  </si>
  <si>
    <t>Unit_load_id</t>
  </si>
  <si>
    <t>Code_date</t>
  </si>
  <si>
    <t>Pallet_Type</t>
  </si>
  <si>
    <t>Ul_withdrawal_qty</t>
  </si>
  <si>
    <t>Activ_output_location</t>
  </si>
  <si>
    <t>withdrawal_intent_code</t>
  </si>
  <si>
    <t>withdrawal_select_flag</t>
  </si>
  <si>
    <t>withdrawal_output_time</t>
  </si>
  <si>
    <t>User_id</t>
  </si>
  <si>
    <t>Message_Timestamp</t>
  </si>
  <si>
    <t>Withdrawal_partial_code</t>
  </si>
  <si>
    <t>Sequence</t>
  </si>
  <si>
    <t>Line_qty</t>
  </si>
  <si>
    <t>Fifo_window</t>
  </si>
  <si>
    <t>Order_disposition</t>
  </si>
  <si>
    <t>Line_count</t>
  </si>
  <si>
    <t>Message_type</t>
  </si>
  <si>
    <t>Activ_level_id</t>
  </si>
  <si>
    <t>Pallet_type_code</t>
  </si>
  <si>
    <t>Line_item_sequence_number</t>
  </si>
  <si>
    <t>xml_text_writer.WriteEndElement()</t>
  </si>
  <si>
    <t>LODNUM</t>
  </si>
  <si>
    <t>N</t>
  </si>
  <si>
    <t>DSTLOC</t>
  </si>
  <si>
    <t>Y</t>
  </si>
  <si>
    <t>ASSET_TYP</t>
  </si>
  <si>
    <t>SUBNUM</t>
  </si>
  <si>
    <t>Sub-load number</t>
  </si>
  <si>
    <t>DTLNUM</t>
  </si>
  <si>
    <t>Detail number</t>
  </si>
  <si>
    <t>UNTQTY</t>
  </si>
  <si>
    <t>Quantity in eaches</t>
  </si>
  <si>
    <t>PRTNUM</t>
  </si>
  <si>
    <t>Part number</t>
  </si>
  <si>
    <t>PRT_CLIENT_ID</t>
  </si>
  <si>
    <t>FTPCOD</t>
  </si>
  <si>
    <t>Footprint code</t>
  </si>
  <si>
    <t>UNTCAS</t>
  </si>
  <si>
    <t>Units per case</t>
  </si>
  <si>
    <t>UNTPAK</t>
  </si>
  <si>
    <t>Units per pack</t>
  </si>
  <si>
    <t>LOTNUM</t>
  </si>
  <si>
    <t>Lot number</t>
  </si>
  <si>
    <t>SUP_LOTNUM</t>
  </si>
  <si>
    <t>Supplier lot number</t>
  </si>
  <si>
    <t>REVLVL</t>
  </si>
  <si>
    <t>Revision level</t>
  </si>
  <si>
    <t>ORGCOD</t>
  </si>
  <si>
    <t>Origin code</t>
  </si>
  <si>
    <t>CATCH_QTY</t>
  </si>
  <si>
    <t>Catch quantity</t>
  </si>
  <si>
    <t>MANDTE</t>
  </si>
  <si>
    <t>Manufacturing date</t>
  </si>
  <si>
    <t>EXPIRE_DTE</t>
  </si>
  <si>
    <t>Expiration date</t>
  </si>
  <si>
    <t>SUPNUM</t>
  </si>
  <si>
    <t>Supplier number</t>
  </si>
  <si>
    <t>Inventory status</t>
  </si>
  <si>
    <t>CNSG_FLG</t>
  </si>
  <si>
    <t>Consignee flag</t>
  </si>
  <si>
    <t>Manufacture date</t>
  </si>
  <si>
    <t>HSTACC</t>
  </si>
  <si>
    <t>Host account</t>
  </si>
  <si>
    <t>Destination warehouse location</t>
  </si>
  <si>
    <t>Load number</t>
  </si>
  <si>
    <t>USR_ID</t>
  </si>
  <si>
    <t>ACTCOD</t>
  </si>
  <si>
    <t>Inventory creation action code</t>
  </si>
  <si>
    <t>MOVREF</t>
  </si>
  <si>
    <t>Inventory creation movement ref</t>
  </si>
  <si>
    <t>FIFDTE</t>
  </si>
  <si>
    <t>FIFO date</t>
  </si>
  <si>
    <t>AGE_PFLNAM</t>
  </si>
  <si>
    <t>Aging profile name</t>
  </si>
  <si>
    <t>LODTAG</t>
  </si>
  <si>
    <t>SUBTAG</t>
  </si>
  <si>
    <t>PHYFLG</t>
  </si>
  <si>
    <t>Physical flag</t>
  </si>
  <si>
    <t>PLAT_ID</t>
  </si>
  <si>
    <t>Platform ID</t>
  </si>
  <si>
    <t>Consigned flag</t>
  </si>
  <si>
    <t>Asset type of load</t>
  </si>
  <si>
    <t>SUB_ASSET_TYP</t>
  </si>
  <si>
    <t>Asset type of sub-load</t>
  </si>
  <si>
    <t>MANDTE_FMT</t>
  </si>
  <si>
    <t>Manufacture date format</t>
  </si>
  <si>
    <t>MANDTE_FMTVAL</t>
  </si>
  <si>
    <t>Formatted manufacture date</t>
  </si>
  <si>
    <t>EXPDTE_FMT</t>
  </si>
  <si>
    <t>Expiration date format</t>
  </si>
  <si>
    <t>EXPDTE_FMTVAL</t>
  </si>
  <si>
    <t>Part client ID</t>
  </si>
  <si>
    <t>INVTS</t>
  </si>
  <si>
    <t>Inventory creation user ID</t>
  </si>
  <si>
    <t>Inventory creation movement reference</t>
  </si>
  <si>
    <t>Formatted expiration date</t>
  </si>
  <si>
    <t>INV_ATTR_STR1-18</t>
  </si>
  <si>
    <t>Pallet LPN</t>
  </si>
  <si>
    <t>To footprint code</t>
  </si>
  <si>
    <t>INVSTS</t>
  </si>
  <si>
    <t>CSTMS_BOND_FLG</t>
  </si>
  <si>
    <t>Customs bond flag</t>
  </si>
  <si>
    <t>DTY_STMP_FLG</t>
  </si>
  <si>
    <t>Duty stamp flag</t>
  </si>
  <si>
    <t>.SUBNUM=Msg_Data.Element("SUBNUM").Value,  _</t>
  </si>
  <si>
    <t>.DTLNUM=Msg_Data.Element("DTLNUM").Value,_</t>
  </si>
  <si>
    <t>.UNTQTY=Msg_Data.Element("UNTQTY").Value,_</t>
  </si>
  <si>
    <t>.PRTNUM=Msg_Data.Element("PRTNUM").Value,_</t>
  </si>
  <si>
    <t>.PRT_CLIENT_ID=Msg_Data.Element("PRT_CLIENT_ID").Value,_</t>
  </si>
  <si>
    <t>.FTPCOD=Msg_Data.Element("FTPCOD").Value,_</t>
  </si>
  <si>
    <t>.UNTCAS=Msg_Data.Element("UNTCAS").Value,_</t>
  </si>
  <si>
    <t>.UNTPAK=Msg_Data.Element("UNTPAK").Value,_</t>
  </si>
  <si>
    <t>.LOTNUM=Msg_Data.Element("LOTNUM").Value,_</t>
  </si>
  <si>
    <t>.SUP_LOTNUM=Msg_Data.Element("SUP_LOTNUM").Value,_</t>
  </si>
  <si>
    <t>.REVLVL=Msg_Data.Element("REVLVL").Value,_</t>
  </si>
  <si>
    <t>.ORGCOD=Msg_Data.Element("ORGCOD").Value,_</t>
  </si>
  <si>
    <t>.CATCH_QTY=Msg_Data.Element("CATCH_QTY").Value,_</t>
  </si>
  <si>
    <t>.MANDTE=Msg_Data.Element("MANDTE").Value,_</t>
  </si>
  <si>
    <t>.EXPIRE_DTE=Msg_Data.Element("EXPIRE_DTE").Value,_</t>
  </si>
  <si>
    <t>.SUPNUM=Msg_Data.Element("SUPNUM").Value,_</t>
  </si>
  <si>
    <t>.INVSTS=Msg_Data.Element("INVSTS").Value,_</t>
  </si>
  <si>
    <t>.CSTMS_BOND_FLG=Msg_Data.Element("CSTMS_BOND_FLG").Value,_</t>
  </si>
  <si>
    <t>.DTY_STMP_FLG=Msg_Data.Element("DTY_STMP_FLG").Value,_</t>
  </si>
  <si>
    <t>.CNSG_FLG=Msg_Data.Element("CNSG_FLG").Value,_</t>
  </si>
  <si>
    <t>INV_ATTR_STR1-</t>
  </si>
  <si>
    <t>STOLOC</t>
  </si>
  <si>
    <t>Storage location</t>
  </si>
  <si>
    <t>Subload number</t>
  </si>
  <si>
    <t>TO_PRTNUM</t>
  </si>
  <si>
    <t>To part number</t>
  </si>
  <si>
    <t>TO_PRT_CLIENT_ID</t>
  </si>
  <si>
    <t>To client part number</t>
  </si>
  <si>
    <t>TO_FTPCOD</t>
  </si>
  <si>
    <t>TO_UNTCAS</t>
  </si>
  <si>
    <t>To units per case</t>
  </si>
  <si>
    <t>TO_UNTPAK</t>
  </si>
  <si>
    <t>To units per pack</t>
  </si>
  <si>
    <t>TO_LOTNUM</t>
  </si>
  <si>
    <t>To lot number</t>
  </si>
  <si>
    <t>TO_SUP_LOTNUM</t>
  </si>
  <si>
    <t>To supplier lot number</t>
  </si>
  <si>
    <t>TO_REVLVL</t>
  </si>
  <si>
    <t>To revision level</t>
  </si>
  <si>
    <t>TO_ORGCOD</t>
  </si>
  <si>
    <t>To origin code</t>
  </si>
  <si>
    <t>TO_CATCH_QTY</t>
  </si>
  <si>
    <t>To catch quantity</t>
  </si>
  <si>
    <t>TO_MANDTE</t>
  </si>
  <si>
    <t>To manufacturing date</t>
  </si>
  <si>
    <t>TO_EXPIRE_DTE</t>
  </si>
  <si>
    <t>To expiration date</t>
  </si>
  <si>
    <t>TO_SUPNUM</t>
  </si>
  <si>
    <t>To supplier number</t>
  </si>
  <si>
    <t>TO_INVSTS</t>
  </si>
  <si>
    <t>To inventory status</t>
  </si>
  <si>
    <t>TO_CSTMS_BOND_FLG</t>
  </si>
  <si>
    <t>To customs bond flag</t>
  </si>
  <si>
    <t>TO_DTY_STMP_FLG</t>
  </si>
  <si>
    <t>To duty stamp flag</t>
  </si>
  <si>
    <t>TO_CNSG_FLG</t>
  </si>
  <si>
    <t>To consignee flag</t>
  </si>
  <si>
    <t>TO_INV_ATTR_STR1-18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</si>
</sst>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5"/>
    </sheetView>
  </sheetViews>
  <sheetFormatPr defaultRowHeight="15" x14ac:dyDescent="0.25"/>
  <cols>
    <col min="1" max="1" width="33.28515625" customWidth="1"/>
  </cols>
  <sheetData>
    <row r="1" spans="1:2" ht="15.75" thickBot="1" x14ac:dyDescent="0.3">
      <c r="A1" s="2" t="s">
        <v>1</v>
      </c>
      <c r="B1" t="str">
        <f t="shared" ref="B1:B4" si="0">"CASE " &amp; """" &amp; UPPER(A1) &amp; """" &amp; "  struct(iLine_Item_Data_Count).str" &amp; A1 &amp; " = strTextString"</f>
        <v>CASE "BRAND_CODE"  struct(iLine_Item_Data_Count).strBrand_Code = strTextString</v>
      </c>
    </row>
    <row r="2" spans="1:2" ht="15.75" thickBot="1" x14ac:dyDescent="0.3">
      <c r="A2" s="2" t="s">
        <v>3</v>
      </c>
      <c r="B2" t="str">
        <f t="shared" si="0"/>
        <v>CASE "CODE_DATE"  struct(iLine_Item_Data_Count).strCode_date = strTextString</v>
      </c>
    </row>
    <row r="3" spans="1:2" ht="15.75" thickBot="1" x14ac:dyDescent="0.3">
      <c r="A3" s="2" t="s">
        <v>4</v>
      </c>
      <c r="B3" t="str">
        <f t="shared" si="0"/>
        <v>CASE "PALLET_TYPE"  struct(iLine_Item_Data_Count).strPallet_Type = strTextString</v>
      </c>
    </row>
    <row r="4" spans="1:2" ht="15.75" thickBot="1" x14ac:dyDescent="0.3">
      <c r="A4" s="2" t="s">
        <v>14</v>
      </c>
      <c r="B4" t="str">
        <f t="shared" si="0"/>
        <v>CASE "LINE_QTY"  struct(iLine_Item_Data_Count).strLine_qty = strTextString</v>
      </c>
    </row>
    <row r="5" spans="1:2" ht="15.75" thickBot="1" x14ac:dyDescent="0.3">
      <c r="A5" s="2" t="s">
        <v>15</v>
      </c>
      <c r="B5" t="str">
        <f>"CASE " &amp; """" &amp; UPPER(A5) &amp; """" &amp; "  struct(iLine_Item_Data_Count).str" &amp; A5 &amp; " = strTextString"</f>
        <v>CASE "FIFO_WINDOW"  struct(iLine_Item_Data_Count).strFifo_window = strTextString</v>
      </c>
    </row>
    <row r="6" spans="1:2" ht="15.75" thickBot="1" x14ac:dyDescent="0.3">
      <c r="A6" s="2" t="s">
        <v>4</v>
      </c>
      <c r="B6" t="str">
        <f t="shared" ref="B6:B14" si="1">"CASE " &amp; """" &amp; UPPER(A6) &amp; """" &amp; "  struct.str" &amp; A6 &amp; " = strTextString"</f>
        <v>CASE "PALLET_TYPE"  struct.strPallet_Type = strTextString</v>
      </c>
    </row>
    <row r="7" spans="1:2" ht="26.25" thickBot="1" x14ac:dyDescent="0.3">
      <c r="A7" s="2" t="s">
        <v>5</v>
      </c>
      <c r="B7" t="str">
        <f t="shared" si="1"/>
        <v>CASE "UL_WITHDRAWAL_QTY"  struct.strUl_withdrawal_qty = strTextString</v>
      </c>
    </row>
    <row r="8" spans="1:2" ht="39" thickBot="1" x14ac:dyDescent="0.3">
      <c r="A8" s="2" t="s">
        <v>6</v>
      </c>
      <c r="B8" t="str">
        <f t="shared" si="1"/>
        <v>CASE "ACTIV_OUTPUT_LOCATION"  struct.strActiv_output_location = strTextString</v>
      </c>
    </row>
    <row r="9" spans="1:2" ht="39" thickBot="1" x14ac:dyDescent="0.3">
      <c r="A9" s="2" t="s">
        <v>7</v>
      </c>
      <c r="B9" t="str">
        <f t="shared" si="1"/>
        <v>CASE "WITHDRAWAL_INTENT_CODE"  struct.strwithdrawal_intent_code = strTextString</v>
      </c>
    </row>
    <row r="10" spans="1:2" ht="39" thickBot="1" x14ac:dyDescent="0.3">
      <c r="A10" s="2" t="s">
        <v>8</v>
      </c>
      <c r="B10" t="str">
        <f t="shared" si="1"/>
        <v>CASE "WITHDRAWAL_SELECT_FLAG"  struct.strwithdrawal_select_flag = strTextString</v>
      </c>
    </row>
    <row r="11" spans="1:2" ht="15.75" thickBot="1" x14ac:dyDescent="0.3">
      <c r="A11" s="2" t="s">
        <v>9</v>
      </c>
      <c r="B11" t="str">
        <f t="shared" si="1"/>
        <v>CASE "WITHDRAWAL_OUTPUT_TIME"  struct.strwithdrawal_output_time = strTextString</v>
      </c>
    </row>
    <row r="12" spans="1:2" ht="15.75" thickBot="1" x14ac:dyDescent="0.3">
      <c r="A12" s="2" t="s">
        <v>10</v>
      </c>
      <c r="B12" t="str">
        <f t="shared" si="1"/>
        <v>CASE "USER_ID"  struct.strUser_id = strTextString</v>
      </c>
    </row>
    <row r="13" spans="1:2" ht="15.75" thickBot="1" x14ac:dyDescent="0.3">
      <c r="A13" s="2" t="s">
        <v>11</v>
      </c>
      <c r="B13" t="str">
        <f t="shared" si="1"/>
        <v>CASE "MESSAGE_TIMESTAMP"  struct.strMessage_Timestamp = strTextString</v>
      </c>
    </row>
    <row r="14" spans="1:2" ht="15.75" thickBot="1" x14ac:dyDescent="0.3">
      <c r="A14" s="2" t="s">
        <v>12</v>
      </c>
      <c r="B14" t="str">
        <f t="shared" si="1"/>
        <v>CASE "WITHDRAWAL_PARTIAL_CODE"  struct.strWithdrawal_partial_code = strTextString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A8" sqref="A4:A8"/>
    </sheetView>
  </sheetViews>
  <sheetFormatPr defaultRowHeight="15" x14ac:dyDescent="0.25"/>
  <cols>
    <col min="2" max="2" width="26.42578125" bestFit="1" customWidth="1"/>
  </cols>
  <sheetData>
    <row r="2" spans="1:3" ht="15.75" thickBot="1" x14ac:dyDescent="0.3"/>
    <row r="3" spans="1:3" ht="15.75" thickBot="1" x14ac:dyDescent="0.3">
      <c r="A3" s="1" t="s">
        <v>13</v>
      </c>
      <c r="B3" t="str">
        <f>"dim " &amp; UPPER(A3)  &amp; " as string"</f>
        <v>dim SEQUENCE as string</v>
      </c>
      <c r="C3" t="str">
        <f>"." &amp; UPPER(A3)  &amp; " = Convert.ToString(dbrec1.Fields(" &amp; """" &amp; UPPER(A3) &amp; """" &amp; ").Value)"</f>
        <v>.SEQUENCE = Convert.ToString(dbrec1.Fields("SEQUENCE").Value)</v>
      </c>
    </row>
    <row r="4" spans="1:3" ht="26.25" thickBot="1" x14ac:dyDescent="0.3">
      <c r="A4" s="2" t="s">
        <v>1</v>
      </c>
      <c r="B4" t="str">
        <f t="shared" ref="B4:B17" si="0">"dim " &amp; UPPER(A4)  &amp; " as string"</f>
        <v>dim BRAND_CODE as string</v>
      </c>
      <c r="C4" t="str">
        <f t="shared" ref="C4:C17" si="1">"." &amp; UPPER(A4)  &amp; " = Convert.ToString(dbrec1.Fields(" &amp; """" &amp; UPPER(A4) &amp; """" &amp; ").Value)"</f>
        <v>.BRAND_CODE = Convert.ToString(dbrec1.Fields("BRAND_CODE").Value)</v>
      </c>
    </row>
    <row r="5" spans="1:3" ht="26.25" thickBot="1" x14ac:dyDescent="0.3">
      <c r="A5" s="2" t="s">
        <v>3</v>
      </c>
      <c r="B5" t="str">
        <f t="shared" si="0"/>
        <v>dim CODE_DATE as string</v>
      </c>
      <c r="C5" t="str">
        <f t="shared" si="1"/>
        <v>.CODE_DATE = Convert.ToString(dbrec1.Fields("CODE_DATE").Value)</v>
      </c>
    </row>
    <row r="6" spans="1:3" ht="26.25" thickBot="1" x14ac:dyDescent="0.3">
      <c r="A6" s="2" t="s">
        <v>4</v>
      </c>
      <c r="B6" t="str">
        <f t="shared" si="0"/>
        <v>dim PALLET_TYPE as string</v>
      </c>
      <c r="C6" t="str">
        <f t="shared" si="1"/>
        <v>.PALLET_TYPE = Convert.ToString(dbrec1.Fields("PALLET_TYPE").Value)</v>
      </c>
    </row>
    <row r="7" spans="1:3" ht="15.75" thickBot="1" x14ac:dyDescent="0.3">
      <c r="A7" s="2" t="s">
        <v>14</v>
      </c>
      <c r="B7" t="str">
        <f t="shared" si="0"/>
        <v>dim LINE_QTY as string</v>
      </c>
      <c r="C7" t="str">
        <f t="shared" si="1"/>
        <v>.LINE_QTY = Convert.ToString(dbrec1.Fields("LINE_QTY").Value)</v>
      </c>
    </row>
    <row r="8" spans="1:3" ht="26.25" thickBot="1" x14ac:dyDescent="0.3">
      <c r="A8" s="2" t="s">
        <v>15</v>
      </c>
      <c r="B8" t="str">
        <f t="shared" si="0"/>
        <v>dim FIFO_WINDOW as string</v>
      </c>
      <c r="C8" t="str">
        <f t="shared" si="1"/>
        <v>.FIFO_WINDOW = Convert.ToString(dbrec1.Fields("FIFO_WINDOW").Value)</v>
      </c>
    </row>
    <row r="9" spans="1:3" ht="15.75" thickBot="1" x14ac:dyDescent="0.3">
      <c r="A9" s="2" t="s">
        <v>10</v>
      </c>
      <c r="B9" t="str">
        <f t="shared" si="0"/>
        <v>dim USER_ID as string</v>
      </c>
      <c r="C9" t="str">
        <f t="shared" si="1"/>
        <v>.USER_ID = Convert.ToString(dbrec1.Fields("USER_ID").Value)</v>
      </c>
    </row>
    <row r="10" spans="1:3" ht="26.25" thickBot="1" x14ac:dyDescent="0.3">
      <c r="A10" s="2" t="s">
        <v>16</v>
      </c>
      <c r="B10" t="str">
        <f t="shared" si="0"/>
        <v>dim ORDER_DISPOSITION as string</v>
      </c>
      <c r="C10" t="str">
        <f t="shared" si="1"/>
        <v>.ORDER_DISPOSITION = Convert.ToString(dbrec1.Fields("ORDER_DISPOSITION").Value)</v>
      </c>
    </row>
    <row r="11" spans="1:3" ht="26.25" thickBot="1" x14ac:dyDescent="0.3">
      <c r="A11" s="2" t="s">
        <v>17</v>
      </c>
      <c r="B11" t="str">
        <f t="shared" si="0"/>
        <v>dim LINE_COUNT as string</v>
      </c>
      <c r="C11" t="str">
        <f t="shared" si="1"/>
        <v>.LINE_COUNT = Convert.ToString(dbrec1.Fields("LINE_COUNT").Value)</v>
      </c>
    </row>
    <row r="12" spans="1:3" x14ac:dyDescent="0.25">
      <c r="B12" t="str">
        <f t="shared" si="0"/>
        <v>dim  as string</v>
      </c>
      <c r="C12" t="str">
        <f t="shared" si="1"/>
        <v>. = Convert.ToString(dbrec1.Fields("").Value)</v>
      </c>
    </row>
    <row r="13" spans="1:3" x14ac:dyDescent="0.25">
      <c r="B13" t="str">
        <f t="shared" si="0"/>
        <v>dim  as string</v>
      </c>
      <c r="C13" t="str">
        <f t="shared" si="1"/>
        <v>. = Convert.ToString(dbrec1.Fields("").Value)</v>
      </c>
    </row>
    <row r="14" spans="1:3" x14ac:dyDescent="0.25">
      <c r="B14" t="str">
        <f t="shared" si="0"/>
        <v>dim  as string</v>
      </c>
      <c r="C14" t="str">
        <f t="shared" si="1"/>
        <v>. = Convert.ToString(dbrec1.Fields("").Value)</v>
      </c>
    </row>
    <row r="15" spans="1:3" x14ac:dyDescent="0.25">
      <c r="B15" t="str">
        <f t="shared" si="0"/>
        <v>dim  as string</v>
      </c>
      <c r="C15" t="str">
        <f t="shared" si="1"/>
        <v>. = Convert.ToString(dbrec1.Fields("").Value)</v>
      </c>
    </row>
    <row r="16" spans="1:3" x14ac:dyDescent="0.25">
      <c r="B16" t="str">
        <f t="shared" si="0"/>
        <v>dim  as string</v>
      </c>
      <c r="C16" t="str">
        <f t="shared" si="1"/>
        <v>. = Convert.ToString(dbrec1.Fields("").Value)</v>
      </c>
    </row>
    <row r="17" spans="2:3" x14ac:dyDescent="0.25">
      <c r="B17" t="str">
        <f t="shared" si="0"/>
        <v>dim  as string</v>
      </c>
      <c r="C17" t="str">
        <f t="shared" si="1"/>
        <v>. = Convert.ToString(dbrec1.Fields("").Value)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"/>
  <sheetViews>
    <sheetView workbookViewId="0">
      <selection activeCell="A3" sqref="A3:B11"/>
    </sheetView>
  </sheetViews>
  <sheetFormatPr defaultRowHeight="15" x14ac:dyDescent="0.25"/>
  <cols>
    <col min="1" max="1" width="22.28515625" bestFit="1" customWidth="1"/>
    <col min="2" max="2" width="54.85546875" bestFit="1" customWidth="1"/>
  </cols>
  <sheetData>
    <row r="2" spans="1:3" ht="15.75" thickBot="1" x14ac:dyDescent="0.3"/>
    <row r="3" spans="1:3" ht="15.75" thickBot="1" x14ac:dyDescent="0.3">
      <c r="A3" s="1" t="s">
        <v>18</v>
      </c>
      <c r="B3" t="str">
        <f>"str" &amp; UPPER(A3)  &amp; " as string,"</f>
        <v>strMESSAGE_TYPE as string,</v>
      </c>
      <c r="C3" t="str">
        <f>"." &amp; UPPER(A3)  &amp; " = Convert.ToString(dbrec1.Fields(" &amp; """" &amp; UPPER(A3) &amp; """" &amp; ").Value)"</f>
        <v>.MESSAGE_TYPE = Convert.ToString(dbrec1.Fields("MESSAGE_TYPE").Value)</v>
      </c>
    </row>
    <row r="4" spans="1:3" ht="15.75" thickBot="1" x14ac:dyDescent="0.3">
      <c r="A4" s="2" t="s">
        <v>0</v>
      </c>
      <c r="B4" t="str">
        <f t="shared" ref="B4:B11" si="0">"str" &amp; UPPER(A4)  &amp; " as string,"</f>
        <v>strHOST_CONTROL_NUMBER as string,</v>
      </c>
    </row>
    <row r="5" spans="1:3" ht="15.75" thickBot="1" x14ac:dyDescent="0.3">
      <c r="A5" s="2" t="s">
        <v>2</v>
      </c>
      <c r="B5" t="str">
        <f t="shared" si="0"/>
        <v>strUNIT_LOAD_ID as string,</v>
      </c>
    </row>
    <row r="6" spans="1:3" ht="15.75" thickBot="1" x14ac:dyDescent="0.3">
      <c r="A6" s="2" t="s">
        <v>6</v>
      </c>
      <c r="B6" t="str">
        <f t="shared" si="0"/>
        <v>strACTIV_OUTPUT_LOCATION as string,</v>
      </c>
    </row>
    <row r="7" spans="1:3" ht="15.75" thickBot="1" x14ac:dyDescent="0.3">
      <c r="A7" s="2" t="s">
        <v>19</v>
      </c>
      <c r="B7" t="str">
        <f t="shared" si="0"/>
        <v>strACTIV_LEVEL_ID as string,</v>
      </c>
    </row>
    <row r="8" spans="1:3" ht="15.75" thickBot="1" x14ac:dyDescent="0.3">
      <c r="A8" s="2" t="s">
        <v>20</v>
      </c>
      <c r="B8" t="str">
        <f t="shared" si="0"/>
        <v>strPALLET_TYPE_CODE as string,</v>
      </c>
    </row>
    <row r="9" spans="1:3" ht="15.75" thickBot="1" x14ac:dyDescent="0.3">
      <c r="A9" s="2" t="s">
        <v>1</v>
      </c>
      <c r="B9" t="str">
        <f t="shared" si="0"/>
        <v>strBRAND_CODE as string,</v>
      </c>
    </row>
    <row r="10" spans="1:3" ht="15.75" thickBot="1" x14ac:dyDescent="0.3">
      <c r="A10" s="2" t="s">
        <v>3</v>
      </c>
      <c r="B10" t="str">
        <f t="shared" si="0"/>
        <v>strCODE_DATE as string,</v>
      </c>
    </row>
    <row r="11" spans="1:3" ht="26.25" thickBot="1" x14ac:dyDescent="0.3">
      <c r="A11" s="2" t="s">
        <v>21</v>
      </c>
      <c r="B11" t="str">
        <f t="shared" si="0"/>
        <v>strLINE_ITEM_SEQUENCE_NUMBER as string,</v>
      </c>
    </row>
    <row r="12" spans="1:3" ht="15.75" thickBot="1" x14ac:dyDescent="0.3">
      <c r="A12" s="2" t="s">
        <v>10</v>
      </c>
    </row>
    <row r="13" spans="1:3" ht="15.75" thickBot="1" x14ac:dyDescent="0.3">
      <c r="A13" s="2" t="s">
        <v>11</v>
      </c>
    </row>
    <row r="14" spans="1:3" x14ac:dyDescent="0.25">
      <c r="A14" s="3"/>
    </row>
    <row r="17" spans="2:2" x14ac:dyDescent="0.25">
      <c r="B17" t="str">
        <f xml:space="preserve"> "str" &amp; UPPER(A3) &amp; "=flxGrid7.get_TextMatrix(x, 0)"</f>
        <v>strMESSAGE_TYPE=flxGrid7.get_TextMatrix(x, 0)</v>
      </c>
    </row>
    <row r="18" spans="2:2" x14ac:dyDescent="0.25">
      <c r="B18" t="str">
        <f t="shared" ref="B18:B23" si="1" xml:space="preserve"> "str" &amp; UPPER(A4) &amp; "=flxGrid7.get_TextMatrix(x, 0)"</f>
        <v>strHOST_CONTROL_NUMBER=flxGrid7.get_TextMatrix(x, 0)</v>
      </c>
    </row>
    <row r="19" spans="2:2" x14ac:dyDescent="0.25">
      <c r="B19" t="str">
        <f t="shared" si="1"/>
        <v>strUNIT_LOAD_ID=flxGrid7.get_TextMatrix(x, 0)</v>
      </c>
    </row>
    <row r="20" spans="2:2" x14ac:dyDescent="0.25">
      <c r="B20" t="str">
        <f t="shared" si="1"/>
        <v>strACTIV_OUTPUT_LOCATION=flxGrid7.get_TextMatrix(x, 0)</v>
      </c>
    </row>
    <row r="21" spans="2:2" x14ac:dyDescent="0.25">
      <c r="B21" t="str">
        <f t="shared" si="1"/>
        <v>strACTIV_LEVEL_ID=flxGrid7.get_TextMatrix(x, 0)</v>
      </c>
    </row>
    <row r="22" spans="2:2" x14ac:dyDescent="0.25">
      <c r="B22" t="str">
        <f t="shared" si="1"/>
        <v>strPALLET_TYPE_CODE=flxGrid7.get_TextMatrix(x, 0)</v>
      </c>
    </row>
    <row r="23" spans="2:2" x14ac:dyDescent="0.25">
      <c r="B23" t="str">
        <f t="shared" si="1"/>
        <v>strBRAND_CODE=flxGrid7.get_TextMatrix(x, 0)</v>
      </c>
    </row>
    <row r="30" spans="2:2" x14ac:dyDescent="0.25">
      <c r="B30" t="str">
        <f xml:space="preserve"> "str" &amp; UPPER(A3) &amp; ","</f>
        <v>strMESSAGE_TYPE,</v>
      </c>
    </row>
    <row r="31" spans="2:2" x14ac:dyDescent="0.25">
      <c r="B31" t="str">
        <f t="shared" ref="B31:B39" si="2" xml:space="preserve"> "str" &amp; UPPER(A4) &amp; ","</f>
        <v>strHOST_CONTROL_NUMBER,</v>
      </c>
    </row>
    <row r="32" spans="2:2" x14ac:dyDescent="0.25">
      <c r="B32" t="str">
        <f t="shared" si="2"/>
        <v>strUNIT_LOAD_ID,</v>
      </c>
    </row>
    <row r="33" spans="2:2" x14ac:dyDescent="0.25">
      <c r="B33" t="str">
        <f t="shared" si="2"/>
        <v>strACTIV_OUTPUT_LOCATION,</v>
      </c>
    </row>
    <row r="34" spans="2:2" x14ac:dyDescent="0.25">
      <c r="B34" t="str">
        <f t="shared" si="2"/>
        <v>strACTIV_LEVEL_ID,</v>
      </c>
    </row>
    <row r="35" spans="2:2" x14ac:dyDescent="0.25">
      <c r="B35" t="str">
        <f t="shared" si="2"/>
        <v>strPALLET_TYPE_CODE,</v>
      </c>
    </row>
    <row r="36" spans="2:2" x14ac:dyDescent="0.25">
      <c r="B36" t="str">
        <f t="shared" si="2"/>
        <v>strBRAND_CODE,</v>
      </c>
    </row>
    <row r="37" spans="2:2" x14ac:dyDescent="0.25">
      <c r="B37" t="str">
        <f t="shared" si="2"/>
        <v>strCODE_DATE,</v>
      </c>
    </row>
    <row r="38" spans="2:2" x14ac:dyDescent="0.25">
      <c r="B38" t="str">
        <f t="shared" si="2"/>
        <v>strLINE_ITEM_SEQUENCE_NUMBER,</v>
      </c>
    </row>
    <row r="39" spans="2:2" x14ac:dyDescent="0.25">
      <c r="B39" t="str">
        <f t="shared" si="2"/>
        <v>strUSER_ID,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opLeftCell="A156" workbookViewId="0">
      <selection activeCell="A156" sqref="A1:A1048576"/>
    </sheetView>
  </sheetViews>
  <sheetFormatPr defaultRowHeight="15" x14ac:dyDescent="0.25"/>
  <cols>
    <col min="2" max="2" width="40.7109375" bestFit="1" customWidth="1"/>
  </cols>
  <sheetData>
    <row r="1" spans="1:11" ht="15.75" thickBot="1" x14ac:dyDescent="0.3">
      <c r="A1" s="1" t="s">
        <v>34</v>
      </c>
      <c r="B1" t="str">
        <f>"str" &amp; UPPER(A1)  &amp; " as string,"</f>
        <v>strPRTNUM as string,</v>
      </c>
      <c r="C1" t="str">
        <f>A9</f>
        <v>UNTCAS</v>
      </c>
      <c r="E1" t="str">
        <f>"xml_text_writer.WriteStartElement("""&amp;UPPER(A1)&amp;""")"</f>
        <v>xml_text_writer.WriteStartElement("PRTNUM")</v>
      </c>
      <c r="K1" t="str">
        <f>"byval str" &amp; A1 &amp; " as string"</f>
        <v>byval strPRTNUM as string</v>
      </c>
    </row>
    <row r="2" spans="1:11" ht="15.75" thickBot="1" x14ac:dyDescent="0.3">
      <c r="A2" s="2">
        <v>50</v>
      </c>
      <c r="B2" t="str">
        <f t="shared" ref="B2:B9" si="0">"str" &amp; UPPER(A2)  &amp; " as string,"</f>
        <v>str50 as string,</v>
      </c>
      <c r="E2" t="str">
        <f>"xml_text_writer.WriteStartElement(" &amp; "str"&amp; UPPER(A1)&amp;")"</f>
        <v>xml_text_writer.WriteStartElement(strPRTNUM)</v>
      </c>
    </row>
    <row r="3" spans="1:11" ht="15.75" thickBot="1" x14ac:dyDescent="0.3">
      <c r="A3" s="2" t="s">
        <v>24</v>
      </c>
      <c r="B3" t="str">
        <f t="shared" si="0"/>
        <v>strN as string,</v>
      </c>
      <c r="E3" t="s">
        <v>22</v>
      </c>
    </row>
    <row r="4" spans="1:11" ht="15.75" thickBot="1" x14ac:dyDescent="0.3">
      <c r="A4" s="2" t="s">
        <v>35</v>
      </c>
      <c r="B4" t="str">
        <f t="shared" si="0"/>
        <v>strPART NUMBER as string,</v>
      </c>
    </row>
    <row r="5" spans="1:11" ht="15.75" thickBot="1" x14ac:dyDescent="0.3">
      <c r="A5" s="2" t="s">
        <v>36</v>
      </c>
      <c r="B5" t="str">
        <f t="shared" si="0"/>
        <v>strPRT_CLIENT_ID as string,</v>
      </c>
      <c r="E5" t="str">
        <f>"xml_text_writer.WriteStartElement("""&amp;UPPER(A5)&amp;""")"</f>
        <v>xml_text_writer.WriteStartElement("PRT_CLIENT_ID")</v>
      </c>
      <c r="K5" t="str">
        <f>K1 &amp; ",byval str" &amp; A5 &amp; " as string"</f>
        <v>byval strPRTNUM as string,byval strPRT_CLIENT_ID as string</v>
      </c>
    </row>
    <row r="6" spans="1:11" ht="15.75" thickBot="1" x14ac:dyDescent="0.3">
      <c r="A6" s="2">
        <v>32</v>
      </c>
      <c r="B6" t="str">
        <f t="shared" si="0"/>
        <v>str32 as string,</v>
      </c>
      <c r="E6" t="str">
        <f>"xml_text_writer.WriteStartElement(" &amp; "str"&amp; UPPER(A5)&amp;")"</f>
        <v>xml_text_writer.WriteStartElement(strPRT_CLIENT_ID)</v>
      </c>
    </row>
    <row r="7" spans="1:11" ht="15.75" thickBot="1" x14ac:dyDescent="0.3">
      <c r="A7" s="2" t="s">
        <v>26</v>
      </c>
      <c r="B7" t="str">
        <f t="shared" si="0"/>
        <v>strY as string,</v>
      </c>
      <c r="E7" t="s">
        <v>22</v>
      </c>
    </row>
    <row r="8" spans="1:11" ht="15.75" thickBot="1" x14ac:dyDescent="0.3">
      <c r="A8" s="2" t="s">
        <v>93</v>
      </c>
      <c r="B8" t="str">
        <f t="shared" si="0"/>
        <v>strPART CLIENT ID as string,</v>
      </c>
    </row>
    <row r="9" spans="1:11" ht="15.75" thickBot="1" x14ac:dyDescent="0.3">
      <c r="A9" s="2" t="s">
        <v>39</v>
      </c>
      <c r="B9" t="str">
        <f t="shared" si="0"/>
        <v>strUNTCAS as string,</v>
      </c>
      <c r="E9" t="str">
        <f>"xml_text_writer.WriteStartElement("""&amp;UPPER(A9)&amp;""")"</f>
        <v>xml_text_writer.WriteStartElement("UNTCAS")</v>
      </c>
      <c r="K9" t="str">
        <f>K5 &amp; ",byval str" &amp; A9 &amp; " as string"</f>
        <v>byval strPRTNUM as string,byval strPRT_CLIENT_ID as string,byval strUNTCAS as string</v>
      </c>
    </row>
    <row r="10" spans="1:11" x14ac:dyDescent="0.25">
      <c r="A10">
        <v>10</v>
      </c>
      <c r="E10" t="str">
        <f>"xml_text_writer.WriteStartElement(" &amp; "str"&amp; UPPER(A9)&amp;")"</f>
        <v>xml_text_writer.WriteStartElement(strUNTCAS)</v>
      </c>
    </row>
    <row r="11" spans="1:11" x14ac:dyDescent="0.25">
      <c r="A11" t="s">
        <v>26</v>
      </c>
      <c r="E11" t="s">
        <v>22</v>
      </c>
    </row>
    <row r="12" spans="1:11" x14ac:dyDescent="0.25">
      <c r="A12" t="s">
        <v>40</v>
      </c>
    </row>
    <row r="13" spans="1:11" x14ac:dyDescent="0.25">
      <c r="A13" t="s">
        <v>94</v>
      </c>
      <c r="E13" t="str">
        <f>"xml_text_writer.WriteStartElement("""&amp;UPPER(A13)&amp;""")"</f>
        <v>xml_text_writer.WriteStartElement("INVTS")</v>
      </c>
      <c r="K13" t="str">
        <f>K9 &amp; ",byval str" &amp; A13 &amp; " as string"</f>
        <v>byval strPRTNUM as string,byval strPRT_CLIENT_ID as string,byval strUNTCAS as string,byval strINVTS as string</v>
      </c>
    </row>
    <row r="14" spans="1:11" x14ac:dyDescent="0.25">
      <c r="A14">
        <v>4</v>
      </c>
      <c r="E14" t="str">
        <f>"xml_text_writer.WriteStartElement(" &amp; "str"&amp; UPPER(A13)&amp;")"</f>
        <v>xml_text_writer.WriteStartElement(strINVTS)</v>
      </c>
    </row>
    <row r="15" spans="1:11" x14ac:dyDescent="0.25">
      <c r="A15" t="s">
        <v>26</v>
      </c>
      <c r="E15" t="s">
        <v>22</v>
      </c>
    </row>
    <row r="16" spans="1:11" x14ac:dyDescent="0.25">
      <c r="A16" t="s">
        <v>59</v>
      </c>
    </row>
    <row r="17" spans="1:11" x14ac:dyDescent="0.25">
      <c r="A17" t="s">
        <v>63</v>
      </c>
      <c r="E17" t="str">
        <f>"xml_text_writer.WriteStartElement("""&amp;UPPER(A17)&amp;""")"</f>
        <v>xml_text_writer.WriteStartElement("HSTACC")</v>
      </c>
      <c r="K17" t="str">
        <f>K13 &amp; ",byval str" &amp; A17 &amp; " as string"</f>
        <v>byval strPRTNUM as string,byval strPRT_CLIENT_ID as string,byval strUNTCAS as string,byval strINVTS as string,byval strHSTACC as string</v>
      </c>
    </row>
    <row r="18" spans="1:11" x14ac:dyDescent="0.25">
      <c r="A18">
        <v>30</v>
      </c>
      <c r="E18" t="str">
        <f>"xml_text_writer.WriteStartElement(" &amp; "str"&amp; UPPER(A17)&amp;")"</f>
        <v>xml_text_writer.WriteStartElement(strHSTACC)</v>
      </c>
    </row>
    <row r="19" spans="1:11" x14ac:dyDescent="0.25">
      <c r="A19" t="s">
        <v>26</v>
      </c>
      <c r="E19" t="s">
        <v>22</v>
      </c>
    </row>
    <row r="20" spans="1:11" x14ac:dyDescent="0.25">
      <c r="A20" t="s">
        <v>64</v>
      </c>
    </row>
    <row r="21" spans="1:11" x14ac:dyDescent="0.25">
      <c r="A21" t="s">
        <v>32</v>
      </c>
      <c r="E21" t="str">
        <f>"xml_text_writer.WriteStartElement("""&amp;UPPER(A21)&amp;""")"</f>
        <v>xml_text_writer.WriteStartElement("UNTQTY")</v>
      </c>
      <c r="K21" t="str">
        <f>K17 &amp; ",byval str" &amp; A21 &amp; " as string"</f>
        <v>byval strPRTNUM as string,byval strPRT_CLIENT_ID as string,byval strUNTCAS as string,byval strINVTS as string,byval strHSTACC as string,byval strUNTQTY as string</v>
      </c>
    </row>
    <row r="22" spans="1:11" x14ac:dyDescent="0.25">
      <c r="A22">
        <v>10</v>
      </c>
      <c r="E22" t="str">
        <f>"xml_text_writer.WriteStartElement(" &amp; "str"&amp; UPPER(A21)&amp;")"</f>
        <v>xml_text_writer.WriteStartElement(strUNTQTY)</v>
      </c>
    </row>
    <row r="23" spans="1:11" x14ac:dyDescent="0.25">
      <c r="A23" t="s">
        <v>26</v>
      </c>
      <c r="E23" t="s">
        <v>22</v>
      </c>
    </row>
    <row r="24" spans="1:11" x14ac:dyDescent="0.25">
      <c r="A24" t="s">
        <v>33</v>
      </c>
    </row>
    <row r="25" spans="1:11" x14ac:dyDescent="0.25">
      <c r="A25" t="s">
        <v>49</v>
      </c>
      <c r="E25" t="str">
        <f>"xml_text_writer.WriteStartElement("""&amp;UPPER(A25)&amp;""")"</f>
        <v>xml_text_writer.WriteStartElement("ORGCOD")</v>
      </c>
      <c r="K25" t="str">
        <f>K21 &amp; ",byval str" &amp; A25 &amp; " as string"</f>
        <v>byval strPRTNUM as string,byval strPRT_CLIENT_ID as string,byval strUNTCAS as string,byval strINVTS as string,byval strHSTACC as string,byval strUNTQTY as string,byval strORGCOD as string</v>
      </c>
    </row>
    <row r="26" spans="1:11" x14ac:dyDescent="0.25">
      <c r="A26">
        <v>25</v>
      </c>
      <c r="E26" t="str">
        <f>"xml_text_writer.WriteStartElement(" &amp; "str"&amp; UPPER(A25)&amp;")"</f>
        <v>xml_text_writer.WriteStartElement(strORGCOD)</v>
      </c>
    </row>
    <row r="27" spans="1:11" x14ac:dyDescent="0.25">
      <c r="A27" t="s">
        <v>26</v>
      </c>
      <c r="E27" t="s">
        <v>22</v>
      </c>
    </row>
    <row r="28" spans="1:11" x14ac:dyDescent="0.25">
      <c r="A28" t="s">
        <v>50</v>
      </c>
    </row>
    <row r="29" spans="1:11" x14ac:dyDescent="0.25">
      <c r="A29" t="s">
        <v>47</v>
      </c>
      <c r="E29" t="str">
        <f>"xml_text_writer.WriteStartElement("""&amp;UPPER(A29)&amp;""")"</f>
        <v>xml_text_writer.WriteStartElement("REVLVL")</v>
      </c>
      <c r="K29" t="str">
        <f>K25 &amp; ",byval str" &amp; A29 &amp; " as string"</f>
        <v>byval strPRTNUM as string,byval strPRT_CLIENT_ID as string,byval strUNTCAS as string,byval strINVTS as string,byval strHSTACC as string,byval strUNTQTY as string,byval strORGCOD as string,byval strREVLVL as string</v>
      </c>
    </row>
    <row r="30" spans="1:11" x14ac:dyDescent="0.25">
      <c r="A30">
        <v>25</v>
      </c>
      <c r="E30" t="str">
        <f>"xml_text_writer.WriteStartElement(" &amp; "str"&amp; UPPER(A29)&amp;")"</f>
        <v>xml_text_writer.WriteStartElement(strREVLVL)</v>
      </c>
    </row>
    <row r="31" spans="1:11" x14ac:dyDescent="0.25">
      <c r="A31" t="s">
        <v>26</v>
      </c>
      <c r="E31" t="s">
        <v>22</v>
      </c>
    </row>
    <row r="32" spans="1:11" x14ac:dyDescent="0.25">
      <c r="A32" t="s">
        <v>48</v>
      </c>
    </row>
    <row r="33" spans="1:11" x14ac:dyDescent="0.25">
      <c r="A33" t="s">
        <v>43</v>
      </c>
      <c r="E33" t="str">
        <f>"xml_text_writer.WriteStartElement("""&amp;UPPER(A33)&amp;""")"</f>
        <v>xml_text_writer.WriteStartElement("LOTNUM")</v>
      </c>
      <c r="K33" t="str">
        <f>K29 &amp; ",byval str" &amp; A33 &amp; " as string"</f>
        <v>byval strPRTNUM as string,byval strPRT_CLIENT_ID as string,byval strUNTCAS as string,byval strINVTS as string,byval strHSTACC as string,byval strUNTQTY as string,byval strORGCOD as string,byval strREVLVL as string,byval strLOTNUM as string</v>
      </c>
    </row>
    <row r="34" spans="1:11" x14ac:dyDescent="0.25">
      <c r="A34">
        <v>25</v>
      </c>
      <c r="E34" t="str">
        <f>"xml_text_writer.WriteStartElement(" &amp; "str"&amp; UPPER(A33)&amp;")"</f>
        <v>xml_text_writer.WriteStartElement(strLOTNUM)</v>
      </c>
    </row>
    <row r="35" spans="1:11" x14ac:dyDescent="0.25">
      <c r="A35" t="s">
        <v>26</v>
      </c>
      <c r="E35" t="s">
        <v>22</v>
      </c>
    </row>
    <row r="36" spans="1:11" x14ac:dyDescent="0.25">
      <c r="A36" t="s">
        <v>44</v>
      </c>
    </row>
    <row r="37" spans="1:11" x14ac:dyDescent="0.25">
      <c r="A37" t="s">
        <v>45</v>
      </c>
      <c r="E37" t="str">
        <f>"xml_text_writer.WriteStartElement("""&amp;UPPER(A37)&amp;""")"</f>
        <v>xml_text_writer.WriteStartElement("SUP_LOTNUM")</v>
      </c>
      <c r="K37" t="str">
        <f>K33 &amp; ",byval str" &amp; A37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</v>
      </c>
    </row>
    <row r="38" spans="1:11" x14ac:dyDescent="0.25">
      <c r="A38">
        <v>25</v>
      </c>
      <c r="E38" t="str">
        <f>"xml_text_writer.WriteStartElement(" &amp; "str"&amp; UPPER(A37)&amp;")"</f>
        <v>xml_text_writer.WriteStartElement(strSUP_LOTNUM)</v>
      </c>
    </row>
    <row r="39" spans="1:11" x14ac:dyDescent="0.25">
      <c r="A39" t="s">
        <v>26</v>
      </c>
      <c r="E39" t="s">
        <v>22</v>
      </c>
    </row>
    <row r="40" spans="1:11" x14ac:dyDescent="0.25">
      <c r="A40" t="s">
        <v>46</v>
      </c>
    </row>
    <row r="41" spans="1:11" x14ac:dyDescent="0.25">
      <c r="A41" t="s">
        <v>25</v>
      </c>
      <c r="E41" t="str">
        <f>"xml_text_writer.WriteStartElement("""&amp;UPPER(A41)&amp;""")"</f>
        <v>xml_text_writer.WriteStartElement("DSTLOC")</v>
      </c>
      <c r="K41" t="str">
        <f>K37 &amp; ",byval str" &amp; A41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</v>
      </c>
    </row>
    <row r="42" spans="1:11" x14ac:dyDescent="0.25">
      <c r="A42">
        <v>20</v>
      </c>
      <c r="E42" t="str">
        <f>"xml_text_writer.WriteStartElement(" &amp; "str"&amp; UPPER(A41)&amp;")"</f>
        <v>xml_text_writer.WriteStartElement(strDSTLOC)</v>
      </c>
    </row>
    <row r="43" spans="1:11" x14ac:dyDescent="0.25">
      <c r="A43" t="s">
        <v>26</v>
      </c>
      <c r="E43" t="s">
        <v>22</v>
      </c>
    </row>
    <row r="44" spans="1:11" x14ac:dyDescent="0.25">
      <c r="A44" t="s">
        <v>65</v>
      </c>
    </row>
    <row r="45" spans="1:11" x14ac:dyDescent="0.25">
      <c r="A45" t="s">
        <v>23</v>
      </c>
      <c r="E45" t="str">
        <f>"xml_text_writer.WriteStartElement("""&amp;UPPER(A45)&amp;""")"</f>
        <v>xml_text_writer.WriteStartElement("LODNUM")</v>
      </c>
      <c r="K45" t="str">
        <f>K41 &amp; ",byval str" &amp; A45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</v>
      </c>
    </row>
    <row r="46" spans="1:11" x14ac:dyDescent="0.25">
      <c r="A46">
        <v>30</v>
      </c>
      <c r="E46" t="str">
        <f>"xml_text_writer.WriteStartElement(" &amp; "str"&amp; UPPER(A45)&amp;")"</f>
        <v>xml_text_writer.WriteStartElement(strLODNUM)</v>
      </c>
    </row>
    <row r="47" spans="1:11" x14ac:dyDescent="0.25">
      <c r="A47" t="s">
        <v>26</v>
      </c>
      <c r="E47" t="s">
        <v>22</v>
      </c>
    </row>
    <row r="48" spans="1:11" x14ac:dyDescent="0.25">
      <c r="A48" t="s">
        <v>66</v>
      </c>
    </row>
    <row r="49" spans="1:11" x14ac:dyDescent="0.25">
      <c r="A49" t="s">
        <v>28</v>
      </c>
      <c r="E49" t="str">
        <f>"xml_text_writer.WriteStartElement("""&amp;UPPER(A49)&amp;""")"</f>
        <v>xml_text_writer.WriteStartElement("SUBNUM")</v>
      </c>
      <c r="K49" t="str">
        <f>K45 &amp; ",byval str" &amp; A49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</v>
      </c>
    </row>
    <row r="50" spans="1:11" x14ac:dyDescent="0.25">
      <c r="A50">
        <v>30</v>
      </c>
      <c r="E50" t="str">
        <f>"xml_text_writer.WriteStartElement(" &amp; "str"&amp; UPPER(A49)&amp;")"</f>
        <v>xml_text_writer.WriteStartElement(strSUBNUM)</v>
      </c>
    </row>
    <row r="51" spans="1:11" x14ac:dyDescent="0.25">
      <c r="A51" t="s">
        <v>26</v>
      </c>
      <c r="E51" t="s">
        <v>22</v>
      </c>
    </row>
    <row r="52" spans="1:11" x14ac:dyDescent="0.25">
      <c r="A52" t="s">
        <v>29</v>
      </c>
    </row>
    <row r="53" spans="1:11" x14ac:dyDescent="0.25">
      <c r="A53" t="s">
        <v>30</v>
      </c>
      <c r="E53" t="str">
        <f>"xml_text_writer.WriteStartElement("""&amp;UPPER(A53)&amp;""")"</f>
        <v>xml_text_writer.WriteStartElement("DTLNUM")</v>
      </c>
      <c r="K53" t="str">
        <f>K49 &amp; ",byval str" &amp; A53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</v>
      </c>
    </row>
    <row r="54" spans="1:11" x14ac:dyDescent="0.25">
      <c r="A54">
        <v>30</v>
      </c>
      <c r="E54" t="str">
        <f>"xml_text_writer.WriteStartElement(" &amp; "str"&amp; UPPER(A53)&amp;")"</f>
        <v>xml_text_writer.WriteStartElement(strDTLNUM)</v>
      </c>
    </row>
    <row r="55" spans="1:11" x14ac:dyDescent="0.25">
      <c r="A55" t="s">
        <v>26</v>
      </c>
      <c r="E55" t="s">
        <v>22</v>
      </c>
    </row>
    <row r="56" spans="1:11" x14ac:dyDescent="0.25">
      <c r="A56" t="s">
        <v>31</v>
      </c>
    </row>
    <row r="57" spans="1:11" x14ac:dyDescent="0.25">
      <c r="A57" t="s">
        <v>67</v>
      </c>
      <c r="E57" t="str">
        <f>"xml_text_writer.WriteStartElement("""&amp;UPPER(A57)&amp;""")"</f>
        <v>xml_text_writer.WriteStartElement("USR_ID")</v>
      </c>
      <c r="K57" t="str">
        <f>K53 &amp; ",byval str" &amp; A57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</v>
      </c>
    </row>
    <row r="58" spans="1:11" x14ac:dyDescent="0.25">
      <c r="A58">
        <v>10</v>
      </c>
      <c r="E58" t="str">
        <f>"xml_text_writer.WriteStartElement(" &amp; "str"&amp; UPPER(A57)&amp;")"</f>
        <v>xml_text_writer.WriteStartElement(strUSR_ID)</v>
      </c>
    </row>
    <row r="59" spans="1:11" x14ac:dyDescent="0.25">
      <c r="A59" t="s">
        <v>26</v>
      </c>
      <c r="E59" t="s">
        <v>22</v>
      </c>
    </row>
    <row r="60" spans="1:11" x14ac:dyDescent="0.25">
      <c r="A60" t="s">
        <v>95</v>
      </c>
    </row>
    <row r="61" spans="1:11" x14ac:dyDescent="0.25">
      <c r="A61" t="s">
        <v>68</v>
      </c>
      <c r="E61" t="str">
        <f>"xml_text_writer.WriteStartElement("""&amp;UPPER(A61)&amp;""")"</f>
        <v>xml_text_writer.WriteStartElement("ACTCOD")</v>
      </c>
      <c r="K61" t="str">
        <f>K57 &amp; ",byval str" &amp; A61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</v>
      </c>
    </row>
    <row r="62" spans="1:11" x14ac:dyDescent="0.25">
      <c r="A62">
        <v>10</v>
      </c>
      <c r="E62" t="str">
        <f>"xml_text_writer.WriteStartElement(" &amp; "str"&amp; UPPER(A61)&amp;")"</f>
        <v>xml_text_writer.WriteStartElement(strACTCOD)</v>
      </c>
    </row>
    <row r="63" spans="1:11" x14ac:dyDescent="0.25">
      <c r="A63" t="s">
        <v>26</v>
      </c>
      <c r="E63" t="s">
        <v>22</v>
      </c>
    </row>
    <row r="64" spans="1:11" x14ac:dyDescent="0.25">
      <c r="A64" t="s">
        <v>69</v>
      </c>
    </row>
    <row r="65" spans="1:11" x14ac:dyDescent="0.25">
      <c r="A65" t="s">
        <v>70</v>
      </c>
      <c r="E65" t="str">
        <f>"xml_text_writer.WriteStartElement("""&amp;UPPER(A65)&amp;""")"</f>
        <v>xml_text_writer.WriteStartElement("MOVREF")</v>
      </c>
      <c r="K65" t="str">
        <f>K61 &amp; ",byval str" &amp; A65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</v>
      </c>
    </row>
    <row r="66" spans="1:11" x14ac:dyDescent="0.25">
      <c r="A66">
        <v>10</v>
      </c>
      <c r="E66" t="str">
        <f>"xml_text_writer.WriteStartElement(" &amp; "str"&amp; UPPER(A65)&amp;")"</f>
        <v>xml_text_writer.WriteStartElement(strMOVREF)</v>
      </c>
    </row>
    <row r="67" spans="1:11" x14ac:dyDescent="0.25">
      <c r="A67" t="s">
        <v>26</v>
      </c>
      <c r="E67" t="s">
        <v>22</v>
      </c>
    </row>
    <row r="68" spans="1:11" x14ac:dyDescent="0.25">
      <c r="A68" t="s">
        <v>96</v>
      </c>
    </row>
    <row r="69" spans="1:11" x14ac:dyDescent="0.25">
      <c r="A69" t="s">
        <v>37</v>
      </c>
      <c r="E69" t="str">
        <f>"xml_text_writer.WriteStartElement("""&amp;UPPER(A69)&amp;""")"</f>
        <v>xml_text_writer.WriteStartElement("FTPCOD")</v>
      </c>
      <c r="K69" t="str">
        <f>K65 &amp; ",byval str" &amp; A69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</v>
      </c>
    </row>
    <row r="70" spans="1:11" x14ac:dyDescent="0.25">
      <c r="A70">
        <v>30</v>
      </c>
      <c r="E70" t="str">
        <f>"xml_text_writer.WriteStartElement(" &amp; "str"&amp; UPPER(A69)&amp;")"</f>
        <v>xml_text_writer.WriteStartElement(strFTPCOD)</v>
      </c>
    </row>
    <row r="71" spans="1:11" x14ac:dyDescent="0.25">
      <c r="A71" t="s">
        <v>26</v>
      </c>
      <c r="E71" t="s">
        <v>22</v>
      </c>
    </row>
    <row r="72" spans="1:11" x14ac:dyDescent="0.25">
      <c r="A72" t="s">
        <v>38</v>
      </c>
    </row>
    <row r="73" spans="1:11" x14ac:dyDescent="0.25">
      <c r="A73" t="s">
        <v>41</v>
      </c>
      <c r="E73" t="str">
        <f>"xml_text_writer.WriteStartElement("""&amp;UPPER(A73)&amp;""")"</f>
        <v>xml_text_writer.WriteStartElement("UNTPAK")</v>
      </c>
      <c r="K73" t="str">
        <f>K69 &amp; ",byval str" &amp; A73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</v>
      </c>
    </row>
    <row r="74" spans="1:11" x14ac:dyDescent="0.25">
      <c r="A74">
        <v>10</v>
      </c>
      <c r="E74" t="str">
        <f>"xml_text_writer.WriteStartElement(" &amp; "str"&amp; UPPER(A73)&amp;")"</f>
        <v>xml_text_writer.WriteStartElement(strUNTPAK)</v>
      </c>
    </row>
    <row r="75" spans="1:11" x14ac:dyDescent="0.25">
      <c r="A75" t="s">
        <v>26</v>
      </c>
      <c r="E75" t="s">
        <v>22</v>
      </c>
    </row>
    <row r="76" spans="1:11" x14ac:dyDescent="0.25">
      <c r="A76" t="s">
        <v>42</v>
      </c>
    </row>
    <row r="77" spans="1:11" x14ac:dyDescent="0.25">
      <c r="A77" t="s">
        <v>72</v>
      </c>
      <c r="E77" t="str">
        <f>"xml_text_writer.WriteStartElement("""&amp;UPPER(A77)&amp;""")"</f>
        <v>xml_text_writer.WriteStartElement("FIFDTE")</v>
      </c>
      <c r="K77" t="str">
        <f>K73 &amp; ",byval str" &amp; A77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</v>
      </c>
    </row>
    <row r="78" spans="1:11" x14ac:dyDescent="0.25">
      <c r="A78">
        <v>14</v>
      </c>
      <c r="E78" t="str">
        <f>"xml_text_writer.WriteStartElement(" &amp; "str"&amp; UPPER(A77)&amp;")"</f>
        <v>xml_text_writer.WriteStartElement(strFIFDTE)</v>
      </c>
    </row>
    <row r="79" spans="1:11" x14ac:dyDescent="0.25">
      <c r="A79" t="s">
        <v>26</v>
      </c>
      <c r="E79" t="s">
        <v>22</v>
      </c>
    </row>
    <row r="80" spans="1:11" x14ac:dyDescent="0.25">
      <c r="A80" t="s">
        <v>73</v>
      </c>
    </row>
    <row r="81" spans="1:11" x14ac:dyDescent="0.25">
      <c r="A81" t="s">
        <v>53</v>
      </c>
      <c r="E81" t="str">
        <f>"xml_text_writer.WriteStartElement("""&amp;UPPER(A81)&amp;""")"</f>
        <v>xml_text_writer.WriteStartElement("MANDTE")</v>
      </c>
      <c r="K81" t="str">
        <f>K77 &amp; ",byval str" &amp; A81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</v>
      </c>
    </row>
    <row r="82" spans="1:11" x14ac:dyDescent="0.25">
      <c r="A82">
        <v>14</v>
      </c>
      <c r="E82" t="str">
        <f>"xml_text_writer.WriteStartElement(" &amp; "str"&amp; UPPER(A81)&amp;")"</f>
        <v>xml_text_writer.WriteStartElement(strMANDTE)</v>
      </c>
    </row>
    <row r="83" spans="1:11" x14ac:dyDescent="0.25">
      <c r="A83" t="s">
        <v>26</v>
      </c>
      <c r="E83" t="s">
        <v>22</v>
      </c>
    </row>
    <row r="84" spans="1:11" x14ac:dyDescent="0.25">
      <c r="A84" t="s">
        <v>54</v>
      </c>
    </row>
    <row r="85" spans="1:11" x14ac:dyDescent="0.25">
      <c r="A85" t="s">
        <v>74</v>
      </c>
      <c r="E85" t="str">
        <f>"xml_text_writer.WriteStartElement("""&amp;UPPER(A85)&amp;""")"</f>
        <v>xml_text_writer.WriteStartElement("AGE_PFLNAM")</v>
      </c>
      <c r="K85" t="str">
        <f>K81 &amp; ",byval str" &amp; A85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</v>
      </c>
    </row>
    <row r="86" spans="1:11" x14ac:dyDescent="0.25">
      <c r="A86">
        <v>30</v>
      </c>
      <c r="E86" t="str">
        <f>"xml_text_writer.WriteStartElement(" &amp; "str"&amp; UPPER(A85)&amp;")"</f>
        <v>xml_text_writer.WriteStartElement(strAGE_PFLNAM)</v>
      </c>
    </row>
    <row r="87" spans="1:11" x14ac:dyDescent="0.25">
      <c r="A87" t="s">
        <v>26</v>
      </c>
      <c r="E87" t="s">
        <v>22</v>
      </c>
    </row>
    <row r="88" spans="1:11" x14ac:dyDescent="0.25">
      <c r="A88" t="s">
        <v>75</v>
      </c>
    </row>
    <row r="89" spans="1:11" x14ac:dyDescent="0.25">
      <c r="A89" t="s">
        <v>51</v>
      </c>
      <c r="E89" t="str">
        <f>"xml_text_writer.WriteStartElement("""&amp;UPPER(A89)&amp;""")"</f>
        <v>xml_text_writer.WriteStartElement("CATCH_QTY")</v>
      </c>
      <c r="K89" t="str">
        <f>K85 &amp; ",byval str" &amp; A89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</v>
      </c>
    </row>
    <row r="90" spans="1:11" x14ac:dyDescent="0.25">
      <c r="A90">
        <v>10</v>
      </c>
      <c r="E90" t="str">
        <f>"xml_text_writer.WriteStartElement(" &amp; "str"&amp; UPPER(A89)&amp;")"</f>
        <v>xml_text_writer.WriteStartElement(strCATCH_QTY)</v>
      </c>
    </row>
    <row r="91" spans="1:11" x14ac:dyDescent="0.25">
      <c r="A91" t="s">
        <v>26</v>
      </c>
      <c r="E91" t="s">
        <v>22</v>
      </c>
    </row>
    <row r="92" spans="1:11" x14ac:dyDescent="0.25">
      <c r="A92" t="s">
        <v>52</v>
      </c>
    </row>
    <row r="93" spans="1:11" x14ac:dyDescent="0.25">
      <c r="A93" t="s">
        <v>55</v>
      </c>
      <c r="E93" t="str">
        <f>"xml_text_writer.WriteStartElement("""&amp;UPPER(A93)&amp;""")"</f>
        <v>xml_text_writer.WriteStartElement("EXPIRE_DTE")</v>
      </c>
      <c r="K93" t="str">
        <f>K89 &amp; ",byval str" &amp; A93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</v>
      </c>
    </row>
    <row r="94" spans="1:11" x14ac:dyDescent="0.25">
      <c r="A94">
        <v>14</v>
      </c>
      <c r="E94" t="str">
        <f>"xml_text_writer.WriteStartElement(" &amp; "str"&amp; UPPER(A93)&amp;")"</f>
        <v>xml_text_writer.WriteStartElement(strEXPIRE_DTE)</v>
      </c>
    </row>
    <row r="95" spans="1:11" x14ac:dyDescent="0.25">
      <c r="A95" t="s">
        <v>26</v>
      </c>
      <c r="E95" t="s">
        <v>22</v>
      </c>
    </row>
    <row r="96" spans="1:11" x14ac:dyDescent="0.25">
      <c r="A96" t="s">
        <v>56</v>
      </c>
    </row>
    <row r="97" spans="1:11" x14ac:dyDescent="0.25">
      <c r="A97" t="s">
        <v>76</v>
      </c>
      <c r="E97" t="str">
        <f>"xml_text_writer.WriteStartElement("""&amp;UPPER(A97)&amp;""")"</f>
        <v>xml_text_writer.WriteStartElement("LODTAG")</v>
      </c>
      <c r="K97" t="str">
        <f>K93 &amp; ",byval str" &amp; A97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</v>
      </c>
    </row>
    <row r="98" spans="1:11" x14ac:dyDescent="0.25">
      <c r="A98">
        <v>40</v>
      </c>
      <c r="E98" t="str">
        <f>"xml_text_writer.WriteStartElement(" &amp; "str"&amp; UPPER(A97)&amp;")"</f>
        <v>xml_text_writer.WriteStartElement(strLODTAG)</v>
      </c>
    </row>
    <row r="99" spans="1:11" x14ac:dyDescent="0.25">
      <c r="A99" t="s">
        <v>26</v>
      </c>
      <c r="E99" t="s">
        <v>22</v>
      </c>
    </row>
    <row r="100" spans="1:11" x14ac:dyDescent="0.25">
      <c r="A100" t="s">
        <v>71</v>
      </c>
    </row>
    <row r="101" spans="1:11" x14ac:dyDescent="0.25">
      <c r="A101" t="s">
        <v>77</v>
      </c>
      <c r="E101" t="str">
        <f>"xml_text_writer.WriteStartElement("""&amp;UPPER(A101)&amp;""")"</f>
        <v>xml_text_writer.WriteStartElement("SUBTAG")</v>
      </c>
      <c r="K101" t="str">
        <f>K97 &amp; ",byval str" &amp; A101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</v>
      </c>
    </row>
    <row r="102" spans="1:11" x14ac:dyDescent="0.25">
      <c r="A102">
        <v>20</v>
      </c>
      <c r="E102" t="str">
        <f>"xml_text_writer.WriteStartElement(" &amp; "str"&amp; UPPER(A101)&amp;")"</f>
        <v>xml_text_writer.WriteStartElement(strSUBTAG)</v>
      </c>
    </row>
    <row r="103" spans="1:11" x14ac:dyDescent="0.25">
      <c r="A103" t="s">
        <v>26</v>
      </c>
      <c r="E103" t="s">
        <v>22</v>
      </c>
    </row>
    <row r="104" spans="1:11" x14ac:dyDescent="0.25">
      <c r="A104" t="s">
        <v>38</v>
      </c>
    </row>
    <row r="105" spans="1:11" x14ac:dyDescent="0.25">
      <c r="A105" t="s">
        <v>78</v>
      </c>
      <c r="E105" t="str">
        <f>"xml_text_writer.WriteStartElement("""&amp;UPPER(A105)&amp;""")"</f>
        <v>xml_text_writer.WriteStartElement("PHYFLG")</v>
      </c>
      <c r="K105" t="str">
        <f>K101 &amp; ",byval str" &amp; A105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</v>
      </c>
    </row>
    <row r="106" spans="1:11" x14ac:dyDescent="0.25">
      <c r="A106">
        <v>1</v>
      </c>
      <c r="E106" t="str">
        <f>"xml_text_writer.WriteStartElement(" &amp; "str"&amp; UPPER(A105)&amp;")"</f>
        <v>xml_text_writer.WriteStartElement(strPHYFLG)</v>
      </c>
    </row>
    <row r="107" spans="1:11" x14ac:dyDescent="0.25">
      <c r="A107" t="s">
        <v>26</v>
      </c>
      <c r="E107" t="s">
        <v>22</v>
      </c>
    </row>
    <row r="108" spans="1:11" x14ac:dyDescent="0.25">
      <c r="A108" t="s">
        <v>79</v>
      </c>
    </row>
    <row r="109" spans="1:11" x14ac:dyDescent="0.25">
      <c r="A109" t="s">
        <v>80</v>
      </c>
      <c r="E109" t="str">
        <f>"xml_text_writer.WriteStartElement("""&amp;UPPER(A109)&amp;""")"</f>
        <v>xml_text_writer.WriteStartElement("PLAT_ID")</v>
      </c>
      <c r="K109" t="str">
        <f>K105 &amp; ",byval str" &amp; A109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</v>
      </c>
    </row>
    <row r="110" spans="1:11" x14ac:dyDescent="0.25">
      <c r="A110">
        <v>4</v>
      </c>
      <c r="E110" t="str">
        <f>"xml_text_writer.WriteStartElement(" &amp; "str"&amp; UPPER(A109)&amp;")"</f>
        <v>xml_text_writer.WriteStartElement(strPLAT_ID)</v>
      </c>
    </row>
    <row r="111" spans="1:11" x14ac:dyDescent="0.25">
      <c r="A111" t="s">
        <v>26</v>
      </c>
      <c r="E111" t="s">
        <v>22</v>
      </c>
    </row>
    <row r="112" spans="1:11" x14ac:dyDescent="0.25">
      <c r="A112" t="s">
        <v>81</v>
      </c>
    </row>
    <row r="113" spans="1:11" x14ac:dyDescent="0.25">
      <c r="A113" t="s">
        <v>57</v>
      </c>
      <c r="E113" t="str">
        <f>"xml_text_writer.WriteStartElement("""&amp;UPPER(A113)&amp;""")"</f>
        <v>xml_text_writer.WriteStartElement("SUPNUM")</v>
      </c>
      <c r="K113" t="str">
        <f>K109 &amp; ",byval str" &amp; A113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</v>
      </c>
    </row>
    <row r="114" spans="1:11" x14ac:dyDescent="0.25">
      <c r="A114">
        <v>32</v>
      </c>
      <c r="E114" t="str">
        <f>"xml_text_writer.WriteStartElement(" &amp; "str"&amp; UPPER(A113)&amp;")"</f>
        <v>xml_text_writer.WriteStartElement(strSUPNUM)</v>
      </c>
    </row>
    <row r="115" spans="1:11" x14ac:dyDescent="0.25">
      <c r="A115" t="s">
        <v>26</v>
      </c>
      <c r="E115" t="s">
        <v>22</v>
      </c>
    </row>
    <row r="116" spans="1:11" x14ac:dyDescent="0.25">
      <c r="A116" t="s">
        <v>58</v>
      </c>
    </row>
    <row r="117" spans="1:11" x14ac:dyDescent="0.25">
      <c r="A117" t="s">
        <v>60</v>
      </c>
      <c r="E117" t="str">
        <f>"xml_text_writer.WriteStartElement("""&amp;UPPER(A117)&amp;""")"</f>
        <v>xml_text_writer.WriteStartElement("CNSG_FLG")</v>
      </c>
      <c r="K117" t="str">
        <f>K113 &amp; ",byval str" &amp; A117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</v>
      </c>
    </row>
    <row r="118" spans="1:11" x14ac:dyDescent="0.25">
      <c r="A118">
        <v>1</v>
      </c>
      <c r="E118" t="str">
        <f>"xml_text_writer.WriteStartElement(" &amp; "str"&amp; UPPER(A117)&amp;")"</f>
        <v>xml_text_writer.WriteStartElement(strCNSG_FLG)</v>
      </c>
    </row>
    <row r="119" spans="1:11" x14ac:dyDescent="0.25">
      <c r="A119" t="s">
        <v>26</v>
      </c>
      <c r="E119" t="s">
        <v>22</v>
      </c>
    </row>
    <row r="120" spans="1:11" x14ac:dyDescent="0.25">
      <c r="A120" t="s">
        <v>61</v>
      </c>
    </row>
    <row r="121" spans="1:11" x14ac:dyDescent="0.25">
      <c r="A121" t="s">
        <v>27</v>
      </c>
      <c r="E121" t="str">
        <f>"xml_text_writer.WriteStartElement("""&amp;UPPER(A121)&amp;""")"</f>
        <v>xml_text_writer.WriteStartElement("ASSET_TYP")</v>
      </c>
      <c r="K121" t="str">
        <f>K117 &amp; ",byval str" &amp; A121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</v>
      </c>
    </row>
    <row r="122" spans="1:11" x14ac:dyDescent="0.25">
      <c r="A122">
        <v>30</v>
      </c>
      <c r="E122" t="str">
        <f>"xml_text_writer.WriteStartElement(" &amp; "str"&amp; UPPER(A121)&amp;")"</f>
        <v>xml_text_writer.WriteStartElement(strASSET_TYP)</v>
      </c>
    </row>
    <row r="123" spans="1:11" x14ac:dyDescent="0.25">
      <c r="A123" t="s">
        <v>26</v>
      </c>
      <c r="E123" t="s">
        <v>22</v>
      </c>
    </row>
    <row r="124" spans="1:11" x14ac:dyDescent="0.25">
      <c r="A124" t="s">
        <v>83</v>
      </c>
    </row>
    <row r="125" spans="1:11" x14ac:dyDescent="0.25">
      <c r="A125" t="s">
        <v>84</v>
      </c>
      <c r="E125" t="str">
        <f>"xml_text_writer.WriteStartElement("""&amp;UPPER(A125)&amp;""")"</f>
        <v>xml_text_writer.WriteStartElement("SUB_ASSET_TYP")</v>
      </c>
      <c r="K125" t="str">
        <f>K121 &amp; ",byval str" &amp; A125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</v>
      </c>
    </row>
    <row r="126" spans="1:11" x14ac:dyDescent="0.25">
      <c r="A126">
        <v>30</v>
      </c>
      <c r="E126" t="str">
        <f>"xml_text_writer.WriteStartElement(" &amp; "str"&amp; UPPER(A125)&amp;")"</f>
        <v>xml_text_writer.WriteStartElement(strSUB_ASSET_TYP)</v>
      </c>
    </row>
    <row r="127" spans="1:11" x14ac:dyDescent="0.25">
      <c r="A127" t="s">
        <v>26</v>
      </c>
      <c r="E127" t="s">
        <v>22</v>
      </c>
    </row>
    <row r="128" spans="1:11" x14ac:dyDescent="0.25">
      <c r="A128" t="s">
        <v>85</v>
      </c>
    </row>
    <row r="129" spans="1:11" x14ac:dyDescent="0.25">
      <c r="A129" t="s">
        <v>86</v>
      </c>
      <c r="E129" t="str">
        <f>"xml_text_writer.WriteStartElement("""&amp;UPPER(A129)&amp;""")"</f>
        <v>xml_text_writer.WriteStartElement("MANDTE_FMT")</v>
      </c>
      <c r="K129" t="str">
        <f>K125 &amp; ",byval str" &amp; A129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</v>
      </c>
    </row>
    <row r="130" spans="1:11" x14ac:dyDescent="0.25">
      <c r="A130">
        <v>14</v>
      </c>
      <c r="E130" t="str">
        <f>"xml_text_writer.WriteStartElement(" &amp; "str"&amp; UPPER(A129)&amp;")"</f>
        <v>xml_text_writer.WriteStartElement(strMANDTE_FMT)</v>
      </c>
    </row>
    <row r="131" spans="1:11" x14ac:dyDescent="0.25">
      <c r="A131" t="s">
        <v>26</v>
      </c>
      <c r="E131" t="s">
        <v>22</v>
      </c>
    </row>
    <row r="132" spans="1:11" x14ac:dyDescent="0.25">
      <c r="A132" t="s">
        <v>62</v>
      </c>
    </row>
    <row r="133" spans="1:11" x14ac:dyDescent="0.25">
      <c r="A133" t="s">
        <v>88</v>
      </c>
      <c r="E133" t="str">
        <f>"xml_text_writer.WriteStartElement("""&amp;UPPER(A133)&amp;""")"</f>
        <v>xml_text_writer.WriteStartElement("MANDTE_FMTVAL")</v>
      </c>
      <c r="K133" t="str">
        <f>K129 &amp; ",byval str" &amp; A133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string,byval strMANDTE_FMTVAL as string</v>
      </c>
    </row>
    <row r="134" spans="1:11" x14ac:dyDescent="0.25">
      <c r="A134">
        <v>14</v>
      </c>
      <c r="E134" t="str">
        <f>"xml_text_writer.WriteStartElement(" &amp; "str"&amp; UPPER(A133)&amp;")"</f>
        <v>xml_text_writer.WriteStartElement(strMANDTE_FMTVAL)</v>
      </c>
    </row>
    <row r="135" spans="1:11" x14ac:dyDescent="0.25">
      <c r="A135" t="s">
        <v>26</v>
      </c>
      <c r="E135" t="s">
        <v>22</v>
      </c>
    </row>
    <row r="136" spans="1:11" x14ac:dyDescent="0.25">
      <c r="A136" t="s">
        <v>89</v>
      </c>
    </row>
    <row r="137" spans="1:11" x14ac:dyDescent="0.25">
      <c r="A137" t="s">
        <v>90</v>
      </c>
      <c r="E137" t="str">
        <f>"xml_text_writer.WriteStartElement("""&amp;UPPER(A137)&amp;""")"</f>
        <v>xml_text_writer.WriteStartElement("EXPDTE_FMT")</v>
      </c>
      <c r="K137" t="str">
        <f>K133 &amp; ",byval str" &amp; A137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string,byval strMANDTE_FMTVAL as string,byval strEXPDTE_FMT as string</v>
      </c>
    </row>
    <row r="138" spans="1:11" x14ac:dyDescent="0.25">
      <c r="A138">
        <v>14</v>
      </c>
      <c r="E138" t="str">
        <f>"xml_text_writer.WriteStartElement(" &amp; "str"&amp; UPPER(A137)&amp;")"</f>
        <v>xml_text_writer.WriteStartElement(strEXPDTE_FMT)</v>
      </c>
    </row>
    <row r="139" spans="1:11" x14ac:dyDescent="0.25">
      <c r="A139" t="s">
        <v>26</v>
      </c>
      <c r="E139" t="s">
        <v>22</v>
      </c>
    </row>
    <row r="140" spans="1:11" x14ac:dyDescent="0.25">
      <c r="A140" t="s">
        <v>56</v>
      </c>
    </row>
    <row r="141" spans="1:11" x14ac:dyDescent="0.25">
      <c r="A141" t="s">
        <v>92</v>
      </c>
      <c r="E141" t="str">
        <f>"xml_text_writer.WriteStartElement("""&amp;UPPER(A141)&amp;""")"</f>
        <v>xml_text_writer.WriteStartElement("EXPDTE_FMTVAL")</v>
      </c>
      <c r="K141" t="str">
        <f>K137 &amp; ",byval str" &amp; A141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string,byval strMANDTE_FMTVAL as string,byval strEXPDTE_FMT as string,byval strEXPDTE_FMTVAL as string</v>
      </c>
    </row>
    <row r="142" spans="1:11" x14ac:dyDescent="0.25">
      <c r="A142">
        <v>14</v>
      </c>
      <c r="E142" t="str">
        <f>"xml_text_writer.WriteStartElement(" &amp; "str"&amp; UPPER(A141)&amp;")"</f>
        <v>xml_text_writer.WriteStartElement(strEXPDTE_FMTVAL)</v>
      </c>
    </row>
    <row r="143" spans="1:11" x14ac:dyDescent="0.25">
      <c r="A143" t="s">
        <v>26</v>
      </c>
      <c r="E143" t="s">
        <v>22</v>
      </c>
    </row>
    <row r="144" spans="1:11" x14ac:dyDescent="0.25">
      <c r="A144" t="s">
        <v>97</v>
      </c>
    </row>
    <row r="145" spans="1:11" x14ac:dyDescent="0.25">
      <c r="A145" t="s">
        <v>98</v>
      </c>
      <c r="E145" t="str">
        <f>"xml_text_writer.WriteStartElement("""&amp;UPPER(A145)&amp;""")"</f>
        <v>xml_text_writer.WriteStartElement("INV_ATTR_STR1-18")</v>
      </c>
      <c r="K145" t="str">
        <f>K141 &amp; ",byval str" &amp; A145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string,byval strMANDTE_FMTVAL as string,byval strEXPDTE_FMT as string,byval strEXPDTE_FMTVAL as string,byval strINV_ATTR_STR1-18 as string</v>
      </c>
    </row>
    <row r="146" spans="1:11" x14ac:dyDescent="0.25">
      <c r="A146">
        <v>32</v>
      </c>
      <c r="E146" t="str">
        <f>"xml_text_writer.WriteStartElement(" &amp; "str"&amp; UPPER(A145)&amp;")"</f>
        <v>xml_text_writer.WriteStartElement(strINV_ATTR_STR1-18)</v>
      </c>
    </row>
    <row r="147" spans="1:11" x14ac:dyDescent="0.25">
      <c r="A147" t="s">
        <v>26</v>
      </c>
      <c r="E147" t="s">
        <v>22</v>
      </c>
    </row>
    <row r="148" spans="1:11" x14ac:dyDescent="0.25">
      <c r="A148" t="s">
        <v>58</v>
      </c>
    </row>
    <row r="149" spans="1:11" x14ac:dyDescent="0.25">
      <c r="A149" t="s">
        <v>60</v>
      </c>
      <c r="E149" t="str">
        <f>"xml_text_writer.WriteStartElement("""&amp;UPPER(A149)&amp;""")"</f>
        <v>xml_text_writer.WriteStartElement("CNSG_FLG")</v>
      </c>
      <c r="K149" t="str">
        <f>K145 &amp; ",byval str" &amp; A149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string,byval strMANDTE_FMTVAL as string,byval strEXPDTE_FMT as string,byval strEXPDTE_FMTVAL as string,byval strINV_ATTR_STR1-18 as string,byval strCNSG_FLG as string</v>
      </c>
    </row>
    <row r="150" spans="1:11" x14ac:dyDescent="0.25">
      <c r="A150">
        <v>1</v>
      </c>
      <c r="E150" t="str">
        <f>"xml_text_writer.WriteStartElement(" &amp; "str"&amp; UPPER(A149)&amp;")"</f>
        <v>xml_text_writer.WriteStartElement(strCNSG_FLG)</v>
      </c>
    </row>
    <row r="151" spans="1:11" x14ac:dyDescent="0.25">
      <c r="A151" t="s">
        <v>26</v>
      </c>
      <c r="E151" t="s">
        <v>22</v>
      </c>
    </row>
    <row r="152" spans="1:11" x14ac:dyDescent="0.25">
      <c r="A152" t="s">
        <v>82</v>
      </c>
    </row>
    <row r="153" spans="1:11" x14ac:dyDescent="0.25">
      <c r="A153" t="s">
        <v>27</v>
      </c>
      <c r="E153" t="str">
        <f>"xml_text_writer.WriteStartElement("""&amp;UPPER(A153)&amp;""")"</f>
        <v>xml_text_writer.WriteStartElement("ASSET_TYP")</v>
      </c>
      <c r="K153" t="str">
        <f>K149 &amp; ",byval str" &amp; A153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string,byval strMANDTE_FMTVAL as string,byval strEXPDTE_FMT as string,byval strEXPDTE_FMTVAL as string,byval strINV_ATTR_STR1-18 as string,byval strCNSG_FLG as string,byval strASSET_TYP as string</v>
      </c>
    </row>
    <row r="154" spans="1:11" x14ac:dyDescent="0.25">
      <c r="A154">
        <v>30</v>
      </c>
      <c r="E154" t="str">
        <f>"xml_text_writer.WriteStartElement(" &amp; "str"&amp; UPPER(A153)&amp;")"</f>
        <v>xml_text_writer.WriteStartElement(strASSET_TYP)</v>
      </c>
    </row>
    <row r="155" spans="1:11" x14ac:dyDescent="0.25">
      <c r="A155" t="s">
        <v>26</v>
      </c>
      <c r="E155" t="s">
        <v>22</v>
      </c>
    </row>
    <row r="156" spans="1:11" x14ac:dyDescent="0.25">
      <c r="A156" t="s">
        <v>83</v>
      </c>
    </row>
    <row r="157" spans="1:11" x14ac:dyDescent="0.25">
      <c r="A157" t="s">
        <v>84</v>
      </c>
      <c r="E157" t="str">
        <f>"xml_text_writer.WriteStartElement("""&amp;UPPER(A157)&amp;""")"</f>
        <v>xml_text_writer.WriteStartElement("SUB_ASSET_TYP")</v>
      </c>
      <c r="K157" t="str">
        <f>K153 &amp; ",byval str" &amp; A157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string,byval strMANDTE_FMTVAL as string,byval strEXPDTE_FMT as string,byval strEXPDTE_FMTVAL as string,byval strINV_ATTR_STR1-18 as string,byval strCNSG_FLG as string,byval strASSET_TYP as string,byval strSUB_ASSET_TYP as string</v>
      </c>
    </row>
    <row r="158" spans="1:11" x14ac:dyDescent="0.25">
      <c r="A158">
        <v>30</v>
      </c>
      <c r="E158" t="str">
        <f>"xml_text_writer.WriteStartElement(" &amp; "str"&amp; UPPER(A157)&amp;")"</f>
        <v>xml_text_writer.WriteStartElement(strSUB_ASSET_TYP)</v>
      </c>
    </row>
    <row r="159" spans="1:11" x14ac:dyDescent="0.25">
      <c r="A159" t="s">
        <v>26</v>
      </c>
      <c r="E159" t="s">
        <v>22</v>
      </c>
    </row>
    <row r="160" spans="1:11" x14ac:dyDescent="0.25">
      <c r="A160" t="s">
        <v>85</v>
      </c>
    </row>
    <row r="161" spans="1:11" x14ac:dyDescent="0.25">
      <c r="A161" t="s">
        <v>86</v>
      </c>
      <c r="E161" t="str">
        <f>"xml_text_writer.WriteStartElement("""&amp;UPPER(A161)&amp;""")"</f>
        <v>xml_text_writer.WriteStartElement("MANDTE_FMT")</v>
      </c>
      <c r="K161" t="str">
        <f>K157 &amp; ",byval str" &amp; A161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string,byval strMANDTE_FMTVAL as string,byval strEXPDTE_FMT as string,byval strEXPDTE_FMTVAL as string,byval strINV_ATTR_STR1-18 as string,byval strCNSG_FLG as string,byval strASSET_TYP as string,byval strSUB_ASSET_TYP as string,byval strMANDTE_FMT as string</v>
      </c>
    </row>
    <row r="162" spans="1:11" x14ac:dyDescent="0.25">
      <c r="A162">
        <v>14</v>
      </c>
      <c r="E162" t="str">
        <f>"xml_text_writer.WriteStartElement(" &amp; "str"&amp; UPPER(A161)&amp;")"</f>
        <v>xml_text_writer.WriteStartElement(strMANDTE_FMT)</v>
      </c>
    </row>
    <row r="163" spans="1:11" x14ac:dyDescent="0.25">
      <c r="A163" t="s">
        <v>26</v>
      </c>
      <c r="E163" t="s">
        <v>22</v>
      </c>
    </row>
    <row r="164" spans="1:11" x14ac:dyDescent="0.25">
      <c r="A164" t="s">
        <v>87</v>
      </c>
    </row>
    <row r="165" spans="1:11" x14ac:dyDescent="0.25">
      <c r="A165" t="s">
        <v>88</v>
      </c>
      <c r="E165" t="str">
        <f>"xml_text_writer.WriteStartElement("""&amp;UPPER(A165)&amp;""")"</f>
        <v>xml_text_writer.WriteStartElement("MANDTE_FMTVAL")</v>
      </c>
      <c r="K165" t="str">
        <f>K161 &amp; ",byval str" &amp; A165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string,byval strMANDTE_FMTVAL as string,byval strEXPDTE_FMT as string,byval strEXPDTE_FMTVAL as string,byval strINV_ATTR_STR1-18 as string,byval strCNSG_FLG as string,byval strASSET_TYP as string,byval strSUB_ASSET_TYP as string,byval strMANDTE_FMT as string,byval strMANDTE_FMTVAL as string</v>
      </c>
    </row>
    <row r="166" spans="1:11" x14ac:dyDescent="0.25">
      <c r="A166">
        <v>14</v>
      </c>
      <c r="E166" t="str">
        <f>"xml_text_writer.WriteStartElement(" &amp; "str"&amp; UPPER(A165)&amp;")"</f>
        <v>xml_text_writer.WriteStartElement(strMANDTE_FMTVAL)</v>
      </c>
    </row>
    <row r="167" spans="1:11" x14ac:dyDescent="0.25">
      <c r="A167" t="s">
        <v>26</v>
      </c>
      <c r="E167" t="s">
        <v>22</v>
      </c>
    </row>
    <row r="168" spans="1:11" x14ac:dyDescent="0.25">
      <c r="A168" t="s">
        <v>89</v>
      </c>
    </row>
    <row r="169" spans="1:11" x14ac:dyDescent="0.25">
      <c r="A169" t="s">
        <v>90</v>
      </c>
      <c r="E169" t="str">
        <f>"xml_text_writer.WriteStartElement("""&amp;UPPER(A169)&amp;""")"</f>
        <v>xml_text_writer.WriteStartElement("EXPDTE_FMT")</v>
      </c>
      <c r="K169" t="str">
        <f>K165 &amp; ",byval str" &amp; A169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string,byval strMANDTE_FMTVAL as string,byval strEXPDTE_FMT as string,byval strEXPDTE_FMTVAL as string,byval strINV_ATTR_STR1-18 as string,byval strCNSG_FLG as string,byval strASSET_TYP as string,byval strSUB_ASSET_TYP as string,byval strMANDTE_FMT as string,byval strMANDTE_FMTVAL as string,byval strEXPDTE_FMT as string</v>
      </c>
    </row>
    <row r="170" spans="1:11" x14ac:dyDescent="0.25">
      <c r="A170">
        <v>14</v>
      </c>
      <c r="E170" t="str">
        <f>"xml_text_writer.WriteStartElement(" &amp; "str"&amp; UPPER(A169)&amp;")"</f>
        <v>xml_text_writer.WriteStartElement(strEXPDTE_FMT)</v>
      </c>
    </row>
    <row r="171" spans="1:11" x14ac:dyDescent="0.25">
      <c r="A171" t="s">
        <v>26</v>
      </c>
      <c r="E171" t="s">
        <v>22</v>
      </c>
    </row>
    <row r="172" spans="1:11" x14ac:dyDescent="0.25">
      <c r="A172" t="s">
        <v>91</v>
      </c>
    </row>
    <row r="173" spans="1:11" x14ac:dyDescent="0.25">
      <c r="A173" t="s">
        <v>92</v>
      </c>
      <c r="E173" t="str">
        <f>"xml_text_writer.WriteStartElement("""&amp;UPPER(A173)&amp;""")"</f>
        <v>xml_text_writer.WriteStartElement("EXPDTE_FMTVAL")</v>
      </c>
      <c r="K173" t="str">
        <f>K169 &amp; ",byval str" &amp; A173 &amp; " as string"</f>
        <v>byval strPRTNUM as string,byval strPRT_CLIENT_ID as string,byval strUNTCAS as string,byval strINVTS as string,byval strHSTACC as string,byval strUNTQTY as string,byval strORGCOD as string,byval strREVLVL as string,byval strLOTNUM as string,byval strSUP_LOTNUM as string,byval strDSTLOC as string,byval strLODNUM as string,byval strSUBNUM as string,byval strDTLNUM as string,byval strUSR_ID as string,byval strACTCOD as string,byval strMOVREF as string,byval strFTPCOD as string,byval strUNTPAK as string,byval strFIFDTE as string,byval strMANDTE as string,byval strAGE_PFLNAM as string,byval strCATCH_QTY as string,byval strEXPIRE_DTE as string,byval strLODTAG as string,byval strSUBTAG as string,byval strPHYFLG as string,byval strPLAT_ID as string,byval strSUPNUM as string,byval strCNSG_FLG as string,byval strASSET_TYP as string,byval strSUB_ASSET_TYP as string,byval strMANDTE_FMT as string,byval strMANDTE_FMTVAL as string,byval strEXPDTE_FMT as string,byval strEXPDTE_FMTVAL as string,byval strINV_ATTR_STR1-18 as string,byval strCNSG_FLG as string,byval strASSET_TYP as string,byval strSUB_ASSET_TYP as string,byval strMANDTE_FMT as string,byval strMANDTE_FMTVAL as string,byval strEXPDTE_FMT as string,byval strEXPDTE_FMTVAL as string</v>
      </c>
    </row>
    <row r="174" spans="1:11" x14ac:dyDescent="0.25">
      <c r="E174" t="str">
        <f>"xml_text_writer.WriteStartElement(" &amp; "str"&amp; UPPER(A173)&amp;")"</f>
        <v>xml_text_writer.WriteStartElement(strEXPDTE_FMTVAL)</v>
      </c>
    </row>
    <row r="175" spans="1:11" x14ac:dyDescent="0.25">
      <c r="E175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opLeftCell="J1" zoomScale="200" zoomScaleNormal="200" workbookViewId="0">
      <selection activeCell="J1" sqref="J1"/>
    </sheetView>
  </sheetViews>
  <sheetFormatPr defaultRowHeight="15" x14ac:dyDescent="0.25"/>
  <cols>
    <col min="10" max="10" width="31.140625" bestFit="1" customWidth="1"/>
    <col min="15" max="15" width="63.7109375" bestFit="1" customWidth="1"/>
  </cols>
  <sheetData>
    <row r="1" spans="1:16" ht="15.75" thickBot="1" x14ac:dyDescent="0.3">
      <c r="A1" s="1" t="s">
        <v>127</v>
      </c>
      <c r="B1" t="str">
        <f>"str" &amp; UPPER(A1)  &amp; " as string,"</f>
        <v>strSTOLOC as string,</v>
      </c>
      <c r="C1" t="str">
        <f>A9</f>
        <v>SUBNUM</v>
      </c>
      <c r="E1" t="str">
        <f>"."&amp;UPPER(A1)&amp;"=Msg_Data.Element("""&amp;UPPER(A1)&amp;""").Value,  _"</f>
        <v>.STOLOC=Msg_Data.Element("STOLOC").Value,  _</v>
      </c>
      <c r="J1" t="str">
        <f>"""" &amp; A1 &amp;"='" &amp; "str" &amp; A1 &amp; "',"</f>
        <v>"STOLOC='strSTOLOC',</v>
      </c>
      <c r="L1" t="str">
        <f>"dim str" &amp; A1 &amp; " as string"</f>
        <v>dim strSTOLOC as string</v>
      </c>
      <c r="O1" t="str">
        <f>"struct. str" &amp; A1 &amp; " = " &amp; "Msg_Data." &amp; A1</f>
        <v>struct. strSTOLOC = Msg_Data.STOLOC</v>
      </c>
      <c r="P1" t="str">
        <f>A1</f>
        <v>STOLOC</v>
      </c>
    </row>
    <row r="2" spans="1:16" ht="15.75" thickBot="1" x14ac:dyDescent="0.3">
      <c r="A2" s="2">
        <v>25</v>
      </c>
      <c r="B2" t="str">
        <f t="shared" ref="B2:B3" si="0">"str" &amp; UPPER(A2)  &amp; " as string,"</f>
        <v>str25 as string,</v>
      </c>
    </row>
    <row r="3" spans="1:16" ht="15.75" thickBot="1" x14ac:dyDescent="0.3">
      <c r="A3" s="2" t="s">
        <v>26</v>
      </c>
      <c r="B3" t="str">
        <f t="shared" si="0"/>
        <v>strY as string,</v>
      </c>
    </row>
    <row r="4" spans="1:16" ht="15.75" thickBot="1" x14ac:dyDescent="0.3">
      <c r="A4" s="2" t="s">
        <v>128</v>
      </c>
    </row>
    <row r="5" spans="1:16" ht="15.75" thickBot="1" x14ac:dyDescent="0.3">
      <c r="A5" s="2" t="s">
        <v>23</v>
      </c>
      <c r="E5" t="str">
        <f>"."&amp;UPPER(A5)&amp;"=Msg_Data.Element("""&amp;UPPER(A5)&amp;""").Value,  _"</f>
        <v>.LODNUM=Msg_Data.Element("LODNUM").Value,  _</v>
      </c>
      <c r="L5" t="str">
        <f>"dim str" &amp; A5 &amp; " as string"</f>
        <v>dim strLODNUM as string</v>
      </c>
      <c r="O5" t="str">
        <f>"struct. str" &amp; A5 &amp; " = " &amp; "Msg_Data." &amp; A5</f>
        <v>struct. strLODNUM = Msg_Data.LODNUM</v>
      </c>
      <c r="P5" t="str">
        <f>A5</f>
        <v>LODNUM</v>
      </c>
    </row>
    <row r="6" spans="1:16" ht="15.75" thickBot="1" x14ac:dyDescent="0.3">
      <c r="A6" s="2">
        <v>25</v>
      </c>
    </row>
    <row r="7" spans="1:16" ht="15.75" thickBot="1" x14ac:dyDescent="0.3">
      <c r="A7" s="2" t="s">
        <v>26</v>
      </c>
    </row>
    <row r="8" spans="1:16" ht="15.75" thickBot="1" x14ac:dyDescent="0.3">
      <c r="A8" s="2" t="s">
        <v>99</v>
      </c>
    </row>
    <row r="9" spans="1:16" ht="15.75" thickBot="1" x14ac:dyDescent="0.3">
      <c r="A9" s="2" t="s">
        <v>28</v>
      </c>
      <c r="E9" t="str">
        <f>"."&amp;UPPER(A9)&amp;"=Msg_Data.Element("""&amp;UPPER(A9)&amp;""").Value,  _"</f>
        <v>.SUBNUM=Msg_Data.Element("SUBNUM").Value,  _</v>
      </c>
      <c r="L9" t="str">
        <f>"dim str" &amp; A9 &amp; " as string"</f>
        <v>dim strSUBNUM as string</v>
      </c>
      <c r="O9" t="str">
        <f>"struct. str" &amp; A9 &amp; " = " &amp; "Msg_Data." &amp; A9</f>
        <v>struct. strSUBNUM = Msg_Data.SUBNUM</v>
      </c>
      <c r="P9" t="str">
        <f>A9</f>
        <v>SUBNUM</v>
      </c>
    </row>
    <row r="10" spans="1:16" x14ac:dyDescent="0.25">
      <c r="A10">
        <v>30</v>
      </c>
    </row>
    <row r="11" spans="1:16" x14ac:dyDescent="0.25">
      <c r="A11" t="s">
        <v>26</v>
      </c>
    </row>
    <row r="12" spans="1:16" x14ac:dyDescent="0.25">
      <c r="A12" t="s">
        <v>129</v>
      </c>
    </row>
    <row r="13" spans="1:16" x14ac:dyDescent="0.25">
      <c r="A13" t="s">
        <v>30</v>
      </c>
      <c r="E13" t="str">
        <f>"."&amp;UPPER(A13)&amp;"=Msg_Data.Element("""&amp;UPPER(A13)&amp;""").Value,  _"</f>
        <v>.DTLNUM=Msg_Data.Element("DTLNUM").Value,  _</v>
      </c>
      <c r="L13" t="str">
        <f>"dim str" &amp; A13 &amp; " as string"</f>
        <v>dim strDTLNUM as string</v>
      </c>
      <c r="O13" t="str">
        <f>"struct. str" &amp; A13 &amp; " = " &amp; "Msg_Data." &amp; A13</f>
        <v>struct. strDTLNUM = Msg_Data.DTLNUM</v>
      </c>
      <c r="P13" t="str">
        <f>A13</f>
        <v>DTLNUM</v>
      </c>
    </row>
    <row r="14" spans="1:16" x14ac:dyDescent="0.25">
      <c r="A14">
        <v>30</v>
      </c>
    </row>
    <row r="15" spans="1:16" x14ac:dyDescent="0.25">
      <c r="A15" t="s">
        <v>26</v>
      </c>
    </row>
    <row r="16" spans="1:16" x14ac:dyDescent="0.25">
      <c r="A16" t="s">
        <v>31</v>
      </c>
    </row>
    <row r="17" spans="1:16" x14ac:dyDescent="0.25">
      <c r="A17" t="s">
        <v>32</v>
      </c>
      <c r="E17" t="str">
        <f>"."&amp;UPPER(A17)&amp;"=Msg_Data.Element("""&amp;UPPER(A17)&amp;""").Value,  _"</f>
        <v>.UNTQTY=Msg_Data.Element("UNTQTY").Value,  _</v>
      </c>
      <c r="L17" t="str">
        <f>"dim str" &amp; A17 &amp; " as string"</f>
        <v>dim strUNTQTY as string</v>
      </c>
      <c r="O17" t="str">
        <f>"struct. str" &amp; A17 &amp; " = " &amp; "Msg_Data." &amp; A17</f>
        <v>struct. strUNTQTY = Msg_Data.UNTQTY</v>
      </c>
      <c r="P17" t="str">
        <f>A17</f>
        <v>UNTQTY</v>
      </c>
    </row>
    <row r="18" spans="1:16" x14ac:dyDescent="0.25">
      <c r="A18">
        <v>10</v>
      </c>
    </row>
    <row r="19" spans="1:16" x14ac:dyDescent="0.25">
      <c r="A19" t="s">
        <v>26</v>
      </c>
    </row>
    <row r="20" spans="1:16" x14ac:dyDescent="0.25">
      <c r="A20" t="s">
        <v>33</v>
      </c>
    </row>
    <row r="21" spans="1:16" x14ac:dyDescent="0.25">
      <c r="A21" t="s">
        <v>130</v>
      </c>
      <c r="E21" t="str">
        <f>"."&amp;UPPER(A21)&amp;"=Msg_Data.Element("""&amp;UPPER(A21)&amp;""").Value,  _"</f>
        <v>.TO_PRTNUM=Msg_Data.Element("TO_PRTNUM").Value,  _</v>
      </c>
      <c r="L21" t="str">
        <f>"dim str" &amp; A21 &amp; " as string"</f>
        <v>dim strTO_PRTNUM as string</v>
      </c>
      <c r="O21" t="str">
        <f>"struct. str" &amp; A21 &amp; " = " &amp; "Msg_Data." &amp; A21</f>
        <v>struct. strTO_PRTNUM = Msg_Data.TO_PRTNUM</v>
      </c>
      <c r="P21" t="str">
        <f>A21</f>
        <v>TO_PRTNUM</v>
      </c>
    </row>
    <row r="22" spans="1:16" x14ac:dyDescent="0.25">
      <c r="A22">
        <v>50</v>
      </c>
    </row>
    <row r="23" spans="1:16" x14ac:dyDescent="0.25">
      <c r="A23" t="s">
        <v>24</v>
      </c>
    </row>
    <row r="24" spans="1:16" x14ac:dyDescent="0.25">
      <c r="A24" t="s">
        <v>131</v>
      </c>
    </row>
    <row r="25" spans="1:16" x14ac:dyDescent="0.25">
      <c r="A25" t="s">
        <v>132</v>
      </c>
      <c r="E25" t="str">
        <f>"."&amp;UPPER(A25)&amp;"=Msg_Data.Element("""&amp;UPPER(A25)&amp;""").Value,  _"</f>
        <v>.TO_PRT_CLIENT_ID=Msg_Data.Element("TO_PRT_CLIENT_ID").Value,  _</v>
      </c>
      <c r="L25" t="str">
        <f>"dim str" &amp; A25 &amp; " as string"</f>
        <v>dim strTO_PRT_CLIENT_ID as string</v>
      </c>
      <c r="O25" t="str">
        <f>"struct. str" &amp; A25 &amp; " = " &amp; "Msg_Data." &amp; A25</f>
        <v>struct. strTO_PRT_CLIENT_ID = Msg_Data.TO_PRT_CLIENT_ID</v>
      </c>
      <c r="P25" t="str">
        <f>A25</f>
        <v>TO_PRT_CLIENT_ID</v>
      </c>
    </row>
    <row r="26" spans="1:16" x14ac:dyDescent="0.25">
      <c r="A26">
        <v>32</v>
      </c>
    </row>
    <row r="27" spans="1:16" x14ac:dyDescent="0.25">
      <c r="A27" t="s">
        <v>26</v>
      </c>
    </row>
    <row r="28" spans="1:16" x14ac:dyDescent="0.25">
      <c r="A28" t="s">
        <v>133</v>
      </c>
    </row>
    <row r="29" spans="1:16" x14ac:dyDescent="0.25">
      <c r="A29" t="s">
        <v>134</v>
      </c>
      <c r="E29" t="str">
        <f>"."&amp;UPPER(A29)&amp;"=Msg_Data.Element("""&amp;UPPER(A29)&amp;""").Value,  _"</f>
        <v>.TO_FTPCOD=Msg_Data.Element("TO_FTPCOD").Value,  _</v>
      </c>
      <c r="L29" t="str">
        <f>"dim str" &amp; A29 &amp; " as string"</f>
        <v>dim strTO_FTPCOD as string</v>
      </c>
      <c r="O29" t="str">
        <f>"struct. str" &amp; A29 &amp; " = " &amp; "Msg_Data." &amp; A29</f>
        <v>struct. strTO_FTPCOD = Msg_Data.TO_FTPCOD</v>
      </c>
      <c r="P29" t="str">
        <f>A29</f>
        <v>TO_FTPCOD</v>
      </c>
    </row>
    <row r="30" spans="1:16" x14ac:dyDescent="0.25">
      <c r="A30">
        <v>30</v>
      </c>
    </row>
    <row r="31" spans="1:16" x14ac:dyDescent="0.25">
      <c r="A31" t="s">
        <v>26</v>
      </c>
    </row>
    <row r="32" spans="1:16" x14ac:dyDescent="0.25">
      <c r="A32" t="s">
        <v>100</v>
      </c>
    </row>
    <row r="33" spans="1:16" x14ac:dyDescent="0.25">
      <c r="A33" t="s">
        <v>135</v>
      </c>
      <c r="E33" t="str">
        <f>"."&amp;UPPER(A33)&amp;"=Msg_Data.Element("""&amp;UPPER(A33)&amp;""").Value,  _"</f>
        <v>.TO_UNTCAS=Msg_Data.Element("TO_UNTCAS").Value,  _</v>
      </c>
      <c r="L33" t="str">
        <f>"dim str" &amp; A33 &amp; " as string"</f>
        <v>dim strTO_UNTCAS as string</v>
      </c>
      <c r="O33" t="str">
        <f>"struct. str" &amp; A33 &amp; " = " &amp; "Msg_Data." &amp; A33</f>
        <v>struct. strTO_UNTCAS = Msg_Data.TO_UNTCAS</v>
      </c>
      <c r="P33" t="str">
        <f>A33</f>
        <v>TO_UNTCAS</v>
      </c>
    </row>
    <row r="34" spans="1:16" x14ac:dyDescent="0.25">
      <c r="A34">
        <v>10</v>
      </c>
    </row>
    <row r="35" spans="1:16" x14ac:dyDescent="0.25">
      <c r="A35" t="s">
        <v>26</v>
      </c>
    </row>
    <row r="36" spans="1:16" x14ac:dyDescent="0.25">
      <c r="A36" t="s">
        <v>136</v>
      </c>
    </row>
    <row r="37" spans="1:16" x14ac:dyDescent="0.25">
      <c r="A37" t="s">
        <v>137</v>
      </c>
      <c r="E37" t="str">
        <f>"."&amp;UPPER(A37)&amp;"=Msg_Data.Element("""&amp;UPPER(A37)&amp;""").Value,_"</f>
        <v>.TO_UNTPAK=Msg_Data.Element("TO_UNTPAK").Value,_</v>
      </c>
      <c r="L37" t="str">
        <f>"dim str" &amp; A37 &amp; " as string"</f>
        <v>dim strTO_UNTPAK as string</v>
      </c>
      <c r="O37" t="str">
        <f>"struct. str" &amp; A37 &amp; " = " &amp; "Msg_Data." &amp; A37</f>
        <v>struct. strTO_UNTPAK = Msg_Data.TO_UNTPAK</v>
      </c>
      <c r="P37" t="str">
        <f>A37</f>
        <v>TO_UNTPAK</v>
      </c>
    </row>
    <row r="38" spans="1:16" x14ac:dyDescent="0.25">
      <c r="A38">
        <v>10</v>
      </c>
    </row>
    <row r="39" spans="1:16" x14ac:dyDescent="0.25">
      <c r="A39" t="s">
        <v>26</v>
      </c>
    </row>
    <row r="40" spans="1:16" x14ac:dyDescent="0.25">
      <c r="A40" t="s">
        <v>138</v>
      </c>
    </row>
    <row r="41" spans="1:16" x14ac:dyDescent="0.25">
      <c r="A41" t="s">
        <v>139</v>
      </c>
      <c r="E41" t="str">
        <f>"."&amp;UPPER(A41)&amp;"=Msg_Data.Element("""&amp;UPPER(A41)&amp;""").Value,_"</f>
        <v>.TO_LOTNUM=Msg_Data.Element("TO_LOTNUM").Value,_</v>
      </c>
      <c r="L41" t="str">
        <f>"dim str" &amp; A41 &amp; " as string"</f>
        <v>dim strTO_LOTNUM as string</v>
      </c>
      <c r="O41" t="str">
        <f>"struct. str" &amp; A41 &amp; " = " &amp; "Msg_Data." &amp; A41</f>
        <v>struct. strTO_LOTNUM = Msg_Data.TO_LOTNUM</v>
      </c>
      <c r="P41" t="str">
        <f>A41</f>
        <v>TO_LOTNUM</v>
      </c>
    </row>
    <row r="42" spans="1:16" x14ac:dyDescent="0.25">
      <c r="A42">
        <v>25</v>
      </c>
    </row>
    <row r="43" spans="1:16" x14ac:dyDescent="0.25">
      <c r="A43" t="s">
        <v>26</v>
      </c>
    </row>
    <row r="44" spans="1:16" x14ac:dyDescent="0.25">
      <c r="A44" t="s">
        <v>140</v>
      </c>
    </row>
    <row r="45" spans="1:16" x14ac:dyDescent="0.25">
      <c r="A45" t="s">
        <v>141</v>
      </c>
      <c r="E45" t="str">
        <f>"."&amp;UPPER(A45)&amp;"=Msg_Data.Element("""&amp;UPPER(A45)&amp;""").Value,_"</f>
        <v>.TO_SUP_LOTNUM=Msg_Data.Element("TO_SUP_LOTNUM").Value,_</v>
      </c>
      <c r="L45" t="str">
        <f>"dim str" &amp; A45 &amp; " as string"</f>
        <v>dim strTO_SUP_LOTNUM as string</v>
      </c>
      <c r="O45" t="str">
        <f>"struct. str" &amp; A45 &amp; " = " &amp; "Msg_Data." &amp; A45</f>
        <v>struct. strTO_SUP_LOTNUM = Msg_Data.TO_SUP_LOTNUM</v>
      </c>
      <c r="P45" t="str">
        <f>A45</f>
        <v>TO_SUP_LOTNUM</v>
      </c>
    </row>
    <row r="46" spans="1:16" x14ac:dyDescent="0.25">
      <c r="A46">
        <v>25</v>
      </c>
    </row>
    <row r="47" spans="1:16" x14ac:dyDescent="0.25">
      <c r="A47" t="s">
        <v>26</v>
      </c>
    </row>
    <row r="48" spans="1:16" x14ac:dyDescent="0.25">
      <c r="A48" t="s">
        <v>142</v>
      </c>
    </row>
    <row r="49" spans="1:16" x14ac:dyDescent="0.25">
      <c r="A49" t="s">
        <v>143</v>
      </c>
      <c r="E49" t="str">
        <f>"."&amp;UPPER(A49)&amp;"=Msg_Data.Element("""&amp;UPPER(A49)&amp;""").Value,_"</f>
        <v>.TO_REVLVL=Msg_Data.Element("TO_REVLVL").Value,_</v>
      </c>
      <c r="L49" t="str">
        <f>"dim str" &amp; A49 &amp; " as string"</f>
        <v>dim strTO_REVLVL as string</v>
      </c>
      <c r="O49" t="str">
        <f>"struct. str" &amp; A49 &amp; " = " &amp; "Msg_Data." &amp; A49</f>
        <v>struct. strTO_REVLVL = Msg_Data.TO_REVLVL</v>
      </c>
      <c r="P49" t="str">
        <f>A49</f>
        <v>TO_REVLVL</v>
      </c>
    </row>
    <row r="50" spans="1:16" x14ac:dyDescent="0.25">
      <c r="A50">
        <v>25</v>
      </c>
    </row>
    <row r="51" spans="1:16" x14ac:dyDescent="0.25">
      <c r="A51" t="s">
        <v>26</v>
      </c>
    </row>
    <row r="52" spans="1:16" x14ac:dyDescent="0.25">
      <c r="A52" t="s">
        <v>144</v>
      </c>
    </row>
    <row r="53" spans="1:16" x14ac:dyDescent="0.25">
      <c r="A53" t="s">
        <v>145</v>
      </c>
      <c r="E53" t="str">
        <f>"."&amp;UPPER(A53)&amp;"=Msg_Data.Element("""&amp;UPPER(A53)&amp;""").Value,_"</f>
        <v>.TO_ORGCOD=Msg_Data.Element("TO_ORGCOD").Value,_</v>
      </c>
      <c r="L53" t="str">
        <f>"dim str" &amp; A53 &amp; " as string"</f>
        <v>dim strTO_ORGCOD as string</v>
      </c>
      <c r="O53" t="str">
        <f>"struct. str" &amp; A53 &amp; " = " &amp; "Msg_Data." &amp; A53</f>
        <v>struct. strTO_ORGCOD = Msg_Data.TO_ORGCOD</v>
      </c>
      <c r="P53" t="str">
        <f>A53</f>
        <v>TO_ORGCOD</v>
      </c>
    </row>
    <row r="54" spans="1:16" x14ac:dyDescent="0.25">
      <c r="A54">
        <v>25</v>
      </c>
    </row>
    <row r="55" spans="1:16" x14ac:dyDescent="0.25">
      <c r="A55" t="s">
        <v>26</v>
      </c>
    </row>
    <row r="56" spans="1:16" x14ac:dyDescent="0.25">
      <c r="A56" t="s">
        <v>146</v>
      </c>
    </row>
    <row r="57" spans="1:16" x14ac:dyDescent="0.25">
      <c r="A57" t="s">
        <v>147</v>
      </c>
      <c r="E57" t="str">
        <f>"."&amp;UPPER(A57)&amp;"=Msg_Data.Element("""&amp;UPPER(A57)&amp;""").Value,_"</f>
        <v>.TO_CATCH_QTY=Msg_Data.Element("TO_CATCH_QTY").Value,_</v>
      </c>
      <c r="L57" t="str">
        <f>"dim str" &amp; A57 &amp; " as string"</f>
        <v>dim strTO_CATCH_QTY as string</v>
      </c>
      <c r="O57" t="str">
        <f>"struct. str" &amp; A57 &amp; " = " &amp; "Msg_Data." &amp; A57</f>
        <v>struct. strTO_CATCH_QTY = Msg_Data.TO_CATCH_QTY</v>
      </c>
      <c r="P57" t="str">
        <f>A57</f>
        <v>TO_CATCH_QTY</v>
      </c>
    </row>
    <row r="58" spans="1:16" x14ac:dyDescent="0.25">
      <c r="A58">
        <v>10</v>
      </c>
    </row>
    <row r="59" spans="1:16" x14ac:dyDescent="0.25">
      <c r="A59" t="s">
        <v>26</v>
      </c>
    </row>
    <row r="60" spans="1:16" x14ac:dyDescent="0.25">
      <c r="A60" t="s">
        <v>148</v>
      </c>
    </row>
    <row r="61" spans="1:16" x14ac:dyDescent="0.25">
      <c r="A61" t="s">
        <v>149</v>
      </c>
      <c r="E61" t="str">
        <f>"."&amp;UPPER(A61)&amp;"=Msg_Data.Element("""&amp;UPPER(A61)&amp;""").Value,_"</f>
        <v>.TO_MANDTE=Msg_Data.Element("TO_MANDTE").Value,_</v>
      </c>
      <c r="L61" t="str">
        <f>"dim str" &amp; A61 &amp; " as string"</f>
        <v>dim strTO_MANDTE as string</v>
      </c>
      <c r="O61" t="str">
        <f>"struct. str" &amp; A61 &amp; " = " &amp; "Msg_Data." &amp; A61</f>
        <v>struct. strTO_MANDTE = Msg_Data.TO_MANDTE</v>
      </c>
      <c r="P61" t="str">
        <f>A61</f>
        <v>TO_MANDTE</v>
      </c>
    </row>
    <row r="62" spans="1:16" x14ac:dyDescent="0.25">
      <c r="A62">
        <v>14</v>
      </c>
    </row>
    <row r="63" spans="1:16" x14ac:dyDescent="0.25">
      <c r="A63" t="s">
        <v>26</v>
      </c>
    </row>
    <row r="64" spans="1:16" x14ac:dyDescent="0.25">
      <c r="A64" t="s">
        <v>150</v>
      </c>
    </row>
    <row r="65" spans="1:16" x14ac:dyDescent="0.25">
      <c r="A65" t="s">
        <v>151</v>
      </c>
      <c r="E65" t="str">
        <f>"."&amp;UPPER(A65)&amp;"=Msg_Data.Element("""&amp;UPPER(A65)&amp;""").Value,_"</f>
        <v>.TO_EXPIRE_DTE=Msg_Data.Element("TO_EXPIRE_DTE").Value,_</v>
      </c>
      <c r="L65" t="str">
        <f>"dim str" &amp; A65 &amp; " as string"</f>
        <v>dim strTO_EXPIRE_DTE as string</v>
      </c>
      <c r="O65" t="str">
        <f>"struct. str" &amp; A65 &amp; " = " &amp; "Msg_Data." &amp; A65</f>
        <v>struct. strTO_EXPIRE_DTE = Msg_Data.TO_EXPIRE_DTE</v>
      </c>
      <c r="P65" t="str">
        <f>A65</f>
        <v>TO_EXPIRE_DTE</v>
      </c>
    </row>
    <row r="66" spans="1:16" x14ac:dyDescent="0.25">
      <c r="A66">
        <v>14</v>
      </c>
    </row>
    <row r="67" spans="1:16" x14ac:dyDescent="0.25">
      <c r="A67" t="s">
        <v>26</v>
      </c>
    </row>
    <row r="68" spans="1:16" x14ac:dyDescent="0.25">
      <c r="A68" t="s">
        <v>152</v>
      </c>
    </row>
    <row r="69" spans="1:16" x14ac:dyDescent="0.25">
      <c r="A69" t="s">
        <v>153</v>
      </c>
      <c r="E69" t="str">
        <f>"."&amp;UPPER(A69)&amp;"=Msg_Data.Element("""&amp;UPPER(A69)&amp;""").Value,_"</f>
        <v>.TO_SUPNUM=Msg_Data.Element("TO_SUPNUM").Value,_</v>
      </c>
      <c r="L69" t="str">
        <f>"dim str" &amp; A69 &amp; " as string"</f>
        <v>dim strTO_SUPNUM as string</v>
      </c>
      <c r="O69" t="str">
        <f>"struct. str" &amp; A69 &amp; " = " &amp; "Msg_Data." &amp; A69</f>
        <v>struct. strTO_SUPNUM = Msg_Data.TO_SUPNUM</v>
      </c>
      <c r="P69" t="str">
        <f>A69</f>
        <v>TO_SUPNUM</v>
      </c>
    </row>
    <row r="70" spans="1:16" x14ac:dyDescent="0.25">
      <c r="A70">
        <v>32</v>
      </c>
    </row>
    <row r="71" spans="1:16" x14ac:dyDescent="0.25">
      <c r="A71" t="s">
        <v>26</v>
      </c>
    </row>
    <row r="72" spans="1:16" x14ac:dyDescent="0.25">
      <c r="A72" t="s">
        <v>154</v>
      </c>
    </row>
    <row r="73" spans="1:16" x14ac:dyDescent="0.25">
      <c r="A73" t="s">
        <v>155</v>
      </c>
      <c r="E73" t="str">
        <f>"."&amp;UPPER(A73)&amp;"=Msg_Data.Element("""&amp;UPPER(A73)&amp;""").Value,_"</f>
        <v>.TO_INVSTS=Msg_Data.Element("TO_INVSTS").Value,_</v>
      </c>
      <c r="L73" t="str">
        <f>"dim str" &amp; A73 &amp; " as string"</f>
        <v>dim strTO_INVSTS as string</v>
      </c>
      <c r="O73" t="str">
        <f>"struct. str" &amp; A73 &amp; " = " &amp; "Msg_Data." &amp; A73</f>
        <v>struct. strTO_INVSTS = Msg_Data.TO_INVSTS</v>
      </c>
      <c r="P73" t="str">
        <f>A73</f>
        <v>TO_INVSTS</v>
      </c>
    </row>
    <row r="74" spans="1:16" x14ac:dyDescent="0.25">
      <c r="A74">
        <v>4</v>
      </c>
    </row>
    <row r="75" spans="1:16" x14ac:dyDescent="0.25">
      <c r="A75" t="s">
        <v>26</v>
      </c>
    </row>
    <row r="76" spans="1:16" x14ac:dyDescent="0.25">
      <c r="A76" t="s">
        <v>156</v>
      </c>
    </row>
    <row r="77" spans="1:16" x14ac:dyDescent="0.25">
      <c r="A77" t="s">
        <v>157</v>
      </c>
      <c r="E77" t="str">
        <f>"."&amp;UPPER(A77)&amp;"=Msg_Data.Element("""&amp;UPPER(A77)&amp;""").Value,_"</f>
        <v>.TO_CSTMS_BOND_FLG=Msg_Data.Element("TO_CSTMS_BOND_FLG").Value,_</v>
      </c>
      <c r="L77" t="str">
        <f>"dim str" &amp; A77 &amp; " as string"</f>
        <v>dim strTO_CSTMS_BOND_FLG as string</v>
      </c>
      <c r="O77" t="str">
        <f>"struct. str" &amp; A77 &amp; " = " &amp; "Msg_Data." &amp; A77</f>
        <v>struct. strTO_CSTMS_BOND_FLG = Msg_Data.TO_CSTMS_BOND_FLG</v>
      </c>
      <c r="P77" t="str">
        <f>A77</f>
        <v>TO_CSTMS_BOND_FLG</v>
      </c>
    </row>
    <row r="78" spans="1:16" x14ac:dyDescent="0.25">
      <c r="A78">
        <v>1</v>
      </c>
    </row>
    <row r="79" spans="1:16" x14ac:dyDescent="0.25">
      <c r="A79" t="s">
        <v>26</v>
      </c>
    </row>
    <row r="80" spans="1:16" x14ac:dyDescent="0.25">
      <c r="A80" t="s">
        <v>158</v>
      </c>
    </row>
    <row r="81" spans="1:16" x14ac:dyDescent="0.25">
      <c r="A81" t="s">
        <v>159</v>
      </c>
      <c r="E81" t="str">
        <f>"."&amp;UPPER(A81)&amp;"=Msg_Data.Element("""&amp;UPPER(A81)&amp;""").Value,_"</f>
        <v>.TO_DTY_STMP_FLG=Msg_Data.Element("TO_DTY_STMP_FLG").Value,_</v>
      </c>
      <c r="L81" t="str">
        <f>"dim str" &amp; A81 &amp; " as string"</f>
        <v>dim strTO_DTY_STMP_FLG as string</v>
      </c>
      <c r="O81" t="str">
        <f>"struct. str" &amp; A81 &amp; " = " &amp; "Msg_Data." &amp; A81</f>
        <v>struct. strTO_DTY_STMP_FLG = Msg_Data.TO_DTY_STMP_FLG</v>
      </c>
      <c r="P81" t="str">
        <f>A81</f>
        <v>TO_DTY_STMP_FLG</v>
      </c>
    </row>
    <row r="82" spans="1:16" x14ac:dyDescent="0.25">
      <c r="A82">
        <v>1</v>
      </c>
    </row>
    <row r="83" spans="1:16" x14ac:dyDescent="0.25">
      <c r="A83" t="s">
        <v>26</v>
      </c>
    </row>
    <row r="84" spans="1:16" x14ac:dyDescent="0.25">
      <c r="A84" t="s">
        <v>160</v>
      </c>
    </row>
    <row r="85" spans="1:16" x14ac:dyDescent="0.25">
      <c r="A85" t="s">
        <v>161</v>
      </c>
      <c r="E85" t="str">
        <f>"."&amp;UPPER(A85)&amp;"=Msg_Data.Element("""&amp;UPPER(A85)&amp;""").Value,_"</f>
        <v>.TO_CNSG_FLG=Msg_Data.Element("TO_CNSG_FLG").Value,_</v>
      </c>
      <c r="L85" t="str">
        <f>"dim str" &amp; A85 &amp; " as string"</f>
        <v>dim strTO_CNSG_FLG as string</v>
      </c>
      <c r="O85" t="str">
        <f>"struct. str" &amp; A85 &amp; " = " &amp; "Msg_Data." &amp; A85</f>
        <v>struct. strTO_CNSG_FLG = Msg_Data.TO_CNSG_FLG</v>
      </c>
      <c r="P85" t="str">
        <f>A85</f>
        <v>TO_CNSG_FLG</v>
      </c>
    </row>
    <row r="86" spans="1:16" x14ac:dyDescent="0.25">
      <c r="A86">
        <v>1</v>
      </c>
    </row>
    <row r="87" spans="1:16" x14ac:dyDescent="0.25">
      <c r="A87" t="s">
        <v>26</v>
      </c>
    </row>
    <row r="88" spans="1:16" x14ac:dyDescent="0.25">
      <c r="A88" t="s">
        <v>162</v>
      </c>
    </row>
    <row r="89" spans="1:16" x14ac:dyDescent="0.25">
      <c r="A89" t="s">
        <v>163</v>
      </c>
      <c r="E89" t="str">
        <f>"."&amp;UPPER(A89)&amp;"=Msg_Data.Element("""&amp;UPPER(A89)&amp;""").Value,_"</f>
        <v>.TO_INV_ATTR_STR1-18=Msg_Data.Element("TO_INV_ATTR_STR1-18").Value,_</v>
      </c>
      <c r="L89" t="str">
        <f>"dim str" &amp; A89 &amp; " as string"</f>
        <v>dim strTO_INV_ATTR_STR1-18 as string</v>
      </c>
      <c r="O89" t="str">
        <f>"struct. str" &amp; A89 &amp; " = " &amp; "Msg_Data." &amp; A89</f>
        <v>struct. strTO_INV_ATTR_STR1-18 = Msg_Data.TO_INV_ATTR_STR1-18</v>
      </c>
      <c r="P89" t="str">
        <f>A89</f>
        <v>TO_INV_ATTR_STR1-18</v>
      </c>
    </row>
    <row r="90" spans="1:16" x14ac:dyDescent="0.25">
      <c r="A90">
        <v>14</v>
      </c>
    </row>
    <row r="91" spans="1:16" x14ac:dyDescent="0.25">
      <c r="A91" t="s">
        <v>26</v>
      </c>
    </row>
    <row r="92" spans="1:16" x14ac:dyDescent="0.25">
      <c r="A92" t="s">
        <v>56</v>
      </c>
    </row>
    <row r="93" spans="1:16" x14ac:dyDescent="0.25">
      <c r="A93" t="s">
        <v>57</v>
      </c>
      <c r="E93" t="str">
        <f>"."&amp;UPPER(A93)&amp;"=Msg_Data.Element("""&amp;UPPER(A93)&amp;""").Value,_"</f>
        <v>.SUPNUM=Msg_Data.Element("SUPNUM").Value,_</v>
      </c>
      <c r="L93" t="str">
        <f>"dim str" &amp; A93 &amp; " as string"</f>
        <v>dim strSUPNUM as string</v>
      </c>
      <c r="O93" t="str">
        <f>"struct. str" &amp; A93 &amp; " = " &amp; "Msg_Data." &amp; A93</f>
        <v>struct. strSUPNUM = Msg_Data.SUPNUM</v>
      </c>
      <c r="P93" t="str">
        <f>A93</f>
        <v>SUPNUM</v>
      </c>
    </row>
    <row r="94" spans="1:16" x14ac:dyDescent="0.25">
      <c r="A94">
        <v>32</v>
      </c>
    </row>
    <row r="95" spans="1:16" x14ac:dyDescent="0.25">
      <c r="A95" t="s">
        <v>26</v>
      </c>
    </row>
    <row r="96" spans="1:16" x14ac:dyDescent="0.25">
      <c r="A96" t="s">
        <v>58</v>
      </c>
    </row>
    <row r="97" spans="1:16" x14ac:dyDescent="0.25">
      <c r="A97" t="s">
        <v>101</v>
      </c>
      <c r="E97" t="str">
        <f>"."&amp;UPPER(A97)&amp;"=Msg_Data.Element("""&amp;UPPER(A97)&amp;""").Value,_"</f>
        <v>.INVSTS=Msg_Data.Element("INVSTS").Value,_</v>
      </c>
      <c r="L97" t="str">
        <f>"dim str" &amp; A97 &amp; " as string"</f>
        <v>dim strINVSTS as string</v>
      </c>
      <c r="O97" t="str">
        <f>"struct. str" &amp; A97 &amp; " = " &amp; "Msg_Data." &amp; A97</f>
        <v>struct. strINVSTS = Msg_Data.INVSTS</v>
      </c>
      <c r="P97" t="str">
        <f>A97</f>
        <v>INVSTS</v>
      </c>
    </row>
    <row r="98" spans="1:16" x14ac:dyDescent="0.25">
      <c r="A98">
        <v>4</v>
      </c>
    </row>
    <row r="99" spans="1:16" x14ac:dyDescent="0.25">
      <c r="A99" t="s">
        <v>26</v>
      </c>
    </row>
    <row r="100" spans="1:16" x14ac:dyDescent="0.25">
      <c r="A100" t="s">
        <v>59</v>
      </c>
    </row>
    <row r="101" spans="1:16" x14ac:dyDescent="0.25">
      <c r="A101" t="s">
        <v>102</v>
      </c>
      <c r="E101" t="str">
        <f>"."&amp;UPPER(A101)&amp;"=Msg_Data.Element("""&amp;UPPER(A101)&amp;""").Value,_"</f>
        <v>.CSTMS_BOND_FLG=Msg_Data.Element("CSTMS_BOND_FLG").Value,_</v>
      </c>
      <c r="L101" t="str">
        <f>"dim str" &amp; A101 &amp; " as string"</f>
        <v>dim strCSTMS_BOND_FLG as string</v>
      </c>
      <c r="O101" t="str">
        <f>"struct. str" &amp; A101 &amp; " = " &amp; "Msg_Data." &amp; A101</f>
        <v>struct. strCSTMS_BOND_FLG = Msg_Data.CSTMS_BOND_FLG</v>
      </c>
      <c r="P101" t="str">
        <f>A101</f>
        <v>CSTMS_BOND_FLG</v>
      </c>
    </row>
    <row r="102" spans="1:16" x14ac:dyDescent="0.25">
      <c r="A102">
        <v>1</v>
      </c>
    </row>
    <row r="103" spans="1:16" x14ac:dyDescent="0.25">
      <c r="A103" t="s">
        <v>26</v>
      </c>
    </row>
    <row r="104" spans="1:16" x14ac:dyDescent="0.25">
      <c r="A104" t="s">
        <v>103</v>
      </c>
    </row>
    <row r="105" spans="1:16" x14ac:dyDescent="0.25">
      <c r="A105" t="s">
        <v>104</v>
      </c>
      <c r="E105" t="str">
        <f>"."&amp;UPPER(A105)&amp;"=Msg_Data.Element("""&amp;UPPER(A105)&amp;""").Value,_"</f>
        <v>.DTY_STMP_FLG=Msg_Data.Element("DTY_STMP_FLG").Value,_</v>
      </c>
      <c r="L105" t="str">
        <f>"dim str" &amp; A105 &amp; " as string"</f>
        <v>dim strDTY_STMP_FLG as string</v>
      </c>
      <c r="O105" t="str">
        <f>"struct. str" &amp; A105 &amp; " = " &amp; "Msg_Data." &amp; A105</f>
        <v>struct. strDTY_STMP_FLG = Msg_Data.DTY_STMP_FLG</v>
      </c>
      <c r="P105" t="str">
        <f>A105</f>
        <v>DTY_STMP_FLG</v>
      </c>
    </row>
    <row r="106" spans="1:16" x14ac:dyDescent="0.25">
      <c r="A106">
        <v>1</v>
      </c>
    </row>
    <row r="107" spans="1:16" x14ac:dyDescent="0.25">
      <c r="A107" t="s">
        <v>26</v>
      </c>
    </row>
    <row r="108" spans="1:16" x14ac:dyDescent="0.25">
      <c r="A108" t="s">
        <v>105</v>
      </c>
    </row>
    <row r="109" spans="1:16" x14ac:dyDescent="0.25">
      <c r="A109" t="s">
        <v>60</v>
      </c>
      <c r="E109" t="str">
        <f>"."&amp;UPPER(A109)&amp;"=Msg_Data.Element("""&amp;UPPER(A109)&amp;""").Value,_"</f>
        <v>.CNSG_FLG=Msg_Data.Element("CNSG_FLG").Value,_</v>
      </c>
      <c r="L109" t="str">
        <f>"dim str" &amp; A109 &amp; " as string"</f>
        <v>dim strCNSG_FLG as string</v>
      </c>
      <c r="O109" t="str">
        <f>"struct. str" &amp; A109 &amp; " = " &amp; "Msg_Data." &amp; A109</f>
        <v>struct. strCNSG_FLG = Msg_Data.CNSG_FLG</v>
      </c>
      <c r="P109" t="str">
        <f>A109</f>
        <v>CNSG_FLG</v>
      </c>
    </row>
    <row r="110" spans="1:16" x14ac:dyDescent="0.25">
      <c r="A110">
        <v>4</v>
      </c>
    </row>
    <row r="111" spans="1:16" x14ac:dyDescent="0.25">
      <c r="A111" t="s">
        <v>26</v>
      </c>
    </row>
    <row r="112" spans="1:16" x14ac:dyDescent="0.25">
      <c r="A112" t="s">
        <v>81</v>
      </c>
    </row>
    <row r="113" spans="1:16" x14ac:dyDescent="0.25">
      <c r="A113" t="s">
        <v>57</v>
      </c>
      <c r="E113" t="str">
        <f>"."&amp;UPPER(A113)&amp;"=Msg_Data.Element("""&amp;UPPER(A113)&amp;""").Value,_"</f>
        <v>.SUPNUM=Msg_Data.Element("SUPNUM").Value,_</v>
      </c>
      <c r="L113" t="str">
        <f>"dim str" &amp; A113 &amp; " as string"</f>
        <v>dim strSUPNUM as string</v>
      </c>
      <c r="O113" t="str">
        <f>"struct. str" &amp; A113 &amp; " = " &amp; "Msg_Data." &amp; A113</f>
        <v>struct. strSUPNUM = Msg_Data.SUPNUM</v>
      </c>
      <c r="P113" t="str">
        <f>A113</f>
        <v>SUPNUM</v>
      </c>
    </row>
    <row r="114" spans="1:16" x14ac:dyDescent="0.25">
      <c r="A114">
        <v>32</v>
      </c>
    </row>
    <row r="115" spans="1:16" x14ac:dyDescent="0.25">
      <c r="A115" t="s">
        <v>26</v>
      </c>
    </row>
    <row r="116" spans="1:16" x14ac:dyDescent="0.25">
      <c r="A116" t="s">
        <v>58</v>
      </c>
    </row>
    <row r="117" spans="1:16" x14ac:dyDescent="0.25">
      <c r="A117" t="s">
        <v>60</v>
      </c>
      <c r="E117" t="str">
        <f>"."&amp;UPPER(A117)&amp;"=Msg_Data.Element("""&amp;UPPER(A117)&amp;""").Value,_"</f>
        <v>.CNSG_FLG=Msg_Data.Element("CNSG_FLG").Value,_</v>
      </c>
      <c r="L117" t="str">
        <f>"dim str" &amp; A117 &amp; " as string"</f>
        <v>dim strCNSG_FLG as string</v>
      </c>
      <c r="O117" t="str">
        <f>"struct. str" &amp; A117 &amp; " = " &amp; "Msg_Data." &amp; A117</f>
        <v>struct. strCNSG_FLG = Msg_Data.CNSG_FLG</v>
      </c>
      <c r="P117" t="str">
        <f>A117</f>
        <v>CNSG_FLG</v>
      </c>
    </row>
    <row r="118" spans="1:16" x14ac:dyDescent="0.25">
      <c r="A118">
        <v>1</v>
      </c>
    </row>
    <row r="119" spans="1:16" x14ac:dyDescent="0.25">
      <c r="A119" t="s">
        <v>26</v>
      </c>
    </row>
    <row r="120" spans="1:16" x14ac:dyDescent="0.25">
      <c r="A120" t="s">
        <v>61</v>
      </c>
    </row>
    <row r="121" spans="1:16" x14ac:dyDescent="0.25">
      <c r="A121" t="s">
        <v>27</v>
      </c>
      <c r="E121" t="str">
        <f>"."&amp;UPPER(A121)&amp;"=Msg_Data.Element("""&amp;UPPER(A121)&amp;""").Value,_"</f>
        <v>.ASSET_TYP=Msg_Data.Element("ASSET_TYP").Value,_</v>
      </c>
      <c r="L121" t="str">
        <f>"dim str" &amp; A121 &amp; " as string"</f>
        <v>dim strASSET_TYP as string</v>
      </c>
      <c r="O121" t="str">
        <f>"struct. str" &amp; A121 &amp; " = " &amp; "Msg_Data." &amp; A121</f>
        <v>struct. strASSET_TYP = Msg_Data.ASSET_TYP</v>
      </c>
    </row>
    <row r="122" spans="1:16" x14ac:dyDescent="0.25">
      <c r="A122">
        <v>30</v>
      </c>
    </row>
    <row r="123" spans="1:16" x14ac:dyDescent="0.25">
      <c r="A123" t="s">
        <v>26</v>
      </c>
    </row>
    <row r="124" spans="1:16" x14ac:dyDescent="0.25">
      <c r="A124" t="s">
        <v>83</v>
      </c>
    </row>
    <row r="125" spans="1:16" x14ac:dyDescent="0.25">
      <c r="A125" t="s">
        <v>84</v>
      </c>
      <c r="E125" t="str">
        <f>"."&amp;UPPER(A125)&amp;"=Msg_Data.Element("""&amp;UPPER(A125)&amp;""").Value,_"</f>
        <v>.SUB_ASSET_TYP=Msg_Data.Element("SUB_ASSET_TYP").Value,_</v>
      </c>
      <c r="L125" t="str">
        <f>"dim str" &amp; A125 &amp; " as string"</f>
        <v>dim strSUB_ASSET_TYP as string</v>
      </c>
      <c r="O125" t="str">
        <f>"struct. str" &amp; A125 &amp; " = " &amp; "Msg_Data." &amp; A125</f>
        <v>struct. strSUB_ASSET_TYP = Msg_Data.SUB_ASSET_TYP</v>
      </c>
    </row>
    <row r="126" spans="1:16" x14ac:dyDescent="0.25">
      <c r="A126">
        <v>30</v>
      </c>
    </row>
    <row r="127" spans="1:16" x14ac:dyDescent="0.25">
      <c r="A127" t="s">
        <v>26</v>
      </c>
    </row>
    <row r="128" spans="1:16" x14ac:dyDescent="0.25">
      <c r="A128" t="s">
        <v>85</v>
      </c>
    </row>
    <row r="129" spans="1:15" x14ac:dyDescent="0.25">
      <c r="A129" t="s">
        <v>86</v>
      </c>
      <c r="E129" t="str">
        <f>"."&amp;UPPER(A129)&amp;"=Msg_Data.Element("""&amp;UPPER(A129)&amp;""").Value,_"</f>
        <v>.MANDTE_FMT=Msg_Data.Element("MANDTE_FMT").Value,_</v>
      </c>
      <c r="L129" t="str">
        <f>"dim str" &amp; A129 &amp; " as string"</f>
        <v>dim strMANDTE_FMT as string</v>
      </c>
      <c r="O129" t="str">
        <f>"struct. str" &amp; A129 &amp; " = " &amp; "Msg_Data." &amp; A129</f>
        <v>struct. strMANDTE_FMT = Msg_Data.MANDTE_FMT</v>
      </c>
    </row>
    <row r="130" spans="1:15" x14ac:dyDescent="0.25">
      <c r="A130">
        <v>14</v>
      </c>
    </row>
    <row r="131" spans="1:15" x14ac:dyDescent="0.25">
      <c r="A131" t="s">
        <v>26</v>
      </c>
    </row>
    <row r="132" spans="1:15" x14ac:dyDescent="0.25">
      <c r="A132" t="s">
        <v>62</v>
      </c>
    </row>
    <row r="133" spans="1:15" x14ac:dyDescent="0.25">
      <c r="A133" t="s">
        <v>88</v>
      </c>
      <c r="E133" t="str">
        <f>"."&amp;UPPER(A133)&amp;"=Msg_Data.Element("""&amp;UPPER(A133)&amp;""").Value,_"</f>
        <v>.MANDTE_FMTVAL=Msg_Data.Element("MANDTE_FMTVAL").Value,_</v>
      </c>
      <c r="L133" t="str">
        <f>"dim str" &amp; A133 &amp; " as string"</f>
        <v>dim strMANDTE_FMTVAL as string</v>
      </c>
      <c r="O133" t="str">
        <f>"struct. str" &amp; A133 &amp; " = " &amp; "Msg_Data." &amp; A133</f>
        <v>struct. strMANDTE_FMTVAL = Msg_Data.MANDTE_FMTVAL</v>
      </c>
    </row>
    <row r="134" spans="1:15" x14ac:dyDescent="0.25">
      <c r="A134">
        <v>14</v>
      </c>
    </row>
    <row r="135" spans="1:15" x14ac:dyDescent="0.25">
      <c r="A135" t="s">
        <v>26</v>
      </c>
    </row>
    <row r="136" spans="1:15" x14ac:dyDescent="0.25">
      <c r="A136" t="s">
        <v>89</v>
      </c>
    </row>
    <row r="137" spans="1:15" x14ac:dyDescent="0.25">
      <c r="A137" t="s">
        <v>90</v>
      </c>
      <c r="E137" t="str">
        <f>"."&amp;UPPER(A137)&amp;"=Msg_Data.Element("""&amp;UPPER(A137)&amp;""").Value,_"</f>
        <v>.EXPDTE_FMT=Msg_Data.Element("EXPDTE_FMT").Value,_</v>
      </c>
      <c r="L137" t="str">
        <f>"dim str" &amp; A137 &amp; " as string"</f>
        <v>dim strEXPDTE_FMT as string</v>
      </c>
      <c r="O137" t="str">
        <f>"struct. str" &amp; A137 &amp; " = " &amp; "Msg_Data." &amp; A137</f>
        <v>struct. strEXPDTE_FMT = Msg_Data.EXPDTE_FMT</v>
      </c>
    </row>
    <row r="138" spans="1:15" x14ac:dyDescent="0.25">
      <c r="A138">
        <v>14</v>
      </c>
    </row>
    <row r="139" spans="1:15" x14ac:dyDescent="0.25">
      <c r="A139" t="s">
        <v>26</v>
      </c>
    </row>
    <row r="140" spans="1:15" x14ac:dyDescent="0.25">
      <c r="A140" t="s">
        <v>56</v>
      </c>
    </row>
    <row r="141" spans="1:15" x14ac:dyDescent="0.25">
      <c r="A141" t="s">
        <v>92</v>
      </c>
      <c r="E141" t="str">
        <f>"."&amp;UPPER(A141)&amp;"=Msg_Data.Element("""&amp;UPPER(A141)&amp;""").Value,_"</f>
        <v>.EXPDTE_FMTVAL=Msg_Data.Element("EXPDTE_FMTVAL").Value,_</v>
      </c>
      <c r="L141" t="str">
        <f>"dim str" &amp; A141 &amp; " as string"</f>
        <v>dim strEXPDTE_FMTVAL as string</v>
      </c>
      <c r="O141" t="str">
        <f>"struct. str" &amp; A141 &amp; " = " &amp; "Msg_Data." &amp; A141</f>
        <v>struct. strEXPDTE_FMTVAL = Msg_Data.EXPDTE_FMTVAL</v>
      </c>
    </row>
    <row r="142" spans="1:15" x14ac:dyDescent="0.25">
      <c r="A142">
        <v>14</v>
      </c>
    </row>
    <row r="143" spans="1:15" x14ac:dyDescent="0.25">
      <c r="A143" t="s">
        <v>26</v>
      </c>
    </row>
    <row r="144" spans="1:15" x14ac:dyDescent="0.25">
      <c r="A144" t="s">
        <v>97</v>
      </c>
    </row>
    <row r="145" spans="1:15" x14ac:dyDescent="0.25">
      <c r="A145" t="s">
        <v>98</v>
      </c>
      <c r="E145" t="str">
        <f>"."&amp;UPPER(A145)&amp;"=Msg_Data.Element("""&amp;UPPER(A145)&amp;""").Value,_"</f>
        <v>.INV_ATTR_STR1-18=Msg_Data.Element("INV_ATTR_STR1-18").Value,_</v>
      </c>
      <c r="L145" t="str">
        <f>"dim str" &amp; A145 &amp; " as string"</f>
        <v>dim strINV_ATTR_STR1-18 as string</v>
      </c>
      <c r="O145" t="str">
        <f>"struct. str" &amp; A145 &amp; " = " &amp; "Msg_Data." &amp; A145</f>
        <v>struct. strINV_ATTR_STR1-18 = Msg_Data.INV_ATTR_STR1-18</v>
      </c>
    </row>
    <row r="146" spans="1:15" x14ac:dyDescent="0.25">
      <c r="A146">
        <v>32</v>
      </c>
    </row>
    <row r="147" spans="1:15" x14ac:dyDescent="0.25">
      <c r="A147" t="s">
        <v>26</v>
      </c>
    </row>
    <row r="148" spans="1:15" x14ac:dyDescent="0.25">
      <c r="A148" t="s">
        <v>58</v>
      </c>
    </row>
    <row r="149" spans="1:15" x14ac:dyDescent="0.25">
      <c r="A149" t="s">
        <v>60</v>
      </c>
      <c r="E149" t="str">
        <f>"."&amp;UPPER(A149)&amp;"=Msg_Data.Element("""&amp;UPPER(A149)&amp;""").Value,_"</f>
        <v>.CNSG_FLG=Msg_Data.Element("CNSG_FLG").Value,_</v>
      </c>
      <c r="L149" t="str">
        <f>"dim str" &amp; A149 &amp; " as string"</f>
        <v>dim strCNSG_FLG as string</v>
      </c>
      <c r="O149" t="str">
        <f>"struct. str" &amp; A149 &amp; " = " &amp; "Msg_Data." &amp; A149</f>
        <v>struct. strCNSG_FLG = Msg_Data.CNSG_FLG</v>
      </c>
    </row>
    <row r="150" spans="1:15" x14ac:dyDescent="0.25">
      <c r="A150">
        <v>1</v>
      </c>
    </row>
    <row r="151" spans="1:15" x14ac:dyDescent="0.25">
      <c r="A151" t="s">
        <v>26</v>
      </c>
    </row>
    <row r="152" spans="1:15" x14ac:dyDescent="0.25">
      <c r="A152" t="s">
        <v>82</v>
      </c>
    </row>
    <row r="153" spans="1:15" x14ac:dyDescent="0.25">
      <c r="A153" t="s">
        <v>27</v>
      </c>
      <c r="E153" t="str">
        <f>"."&amp;UPPER(A153)&amp;"=Msg_Data.Element("""&amp;UPPER(A153)&amp;""").Value,_"</f>
        <v>.ASSET_TYP=Msg_Data.Element("ASSET_TYP").Value,_</v>
      </c>
      <c r="L153" t="str">
        <f>"dim str" &amp; A153 &amp; " as string"</f>
        <v>dim strASSET_TYP as string</v>
      </c>
      <c r="O153" t="str">
        <f>"struct. str" &amp; A153 &amp; " = " &amp; "Msg_Data." &amp; A153</f>
        <v>struct. strASSET_TYP = Msg_Data.ASSET_TYP</v>
      </c>
    </row>
    <row r="154" spans="1:15" x14ac:dyDescent="0.25">
      <c r="A154">
        <v>30</v>
      </c>
    </row>
    <row r="155" spans="1:15" x14ac:dyDescent="0.25">
      <c r="A155" t="s">
        <v>26</v>
      </c>
    </row>
    <row r="156" spans="1:15" x14ac:dyDescent="0.25">
      <c r="A156" t="s">
        <v>83</v>
      </c>
    </row>
    <row r="157" spans="1:15" x14ac:dyDescent="0.25">
      <c r="A157" t="s">
        <v>84</v>
      </c>
      <c r="E157" t="str">
        <f>"."&amp;UPPER(A157)&amp;"=Msg_Data.Element("""&amp;UPPER(A157)&amp;""").Value,_"</f>
        <v>.SUB_ASSET_TYP=Msg_Data.Element("SUB_ASSET_TYP").Value,_</v>
      </c>
      <c r="L157" t="str">
        <f>"dim str" &amp; A157 &amp; " as string"</f>
        <v>dim strSUB_ASSET_TYP as string</v>
      </c>
      <c r="O157" t="str">
        <f>"struct. str" &amp; A157 &amp; " = " &amp; "Msg_Data." &amp; A157</f>
        <v>struct. strSUB_ASSET_TYP = Msg_Data.SUB_ASSET_TYP</v>
      </c>
    </row>
    <row r="158" spans="1:15" x14ac:dyDescent="0.25">
      <c r="A158">
        <v>30</v>
      </c>
    </row>
    <row r="159" spans="1:15" x14ac:dyDescent="0.25">
      <c r="A159" t="s">
        <v>26</v>
      </c>
    </row>
    <row r="160" spans="1:15" x14ac:dyDescent="0.25">
      <c r="A160" t="s">
        <v>85</v>
      </c>
    </row>
    <row r="161" spans="1:15" x14ac:dyDescent="0.25">
      <c r="A161" t="s">
        <v>86</v>
      </c>
      <c r="E161" t="str">
        <f>"."&amp;UPPER(A161)&amp;"=Msg_Data.Element("""&amp;UPPER(A161)&amp;""").Value,_"</f>
        <v>.MANDTE_FMT=Msg_Data.Element("MANDTE_FMT").Value,_</v>
      </c>
      <c r="L161" t="str">
        <f>"dim str" &amp; A161 &amp; " as string"</f>
        <v>dim strMANDTE_FMT as string</v>
      </c>
      <c r="O161" t="str">
        <f>"struct. str" &amp; A161 &amp; " = " &amp; "Msg_Data." &amp; A161</f>
        <v>struct. strMANDTE_FMT = Msg_Data.MANDTE_FMT</v>
      </c>
    </row>
    <row r="162" spans="1:15" x14ac:dyDescent="0.25">
      <c r="A162">
        <v>14</v>
      </c>
    </row>
    <row r="163" spans="1:15" x14ac:dyDescent="0.25">
      <c r="A163" t="s">
        <v>26</v>
      </c>
    </row>
    <row r="164" spans="1:15" x14ac:dyDescent="0.25">
      <c r="A164" t="s">
        <v>87</v>
      </c>
    </row>
    <row r="165" spans="1:15" x14ac:dyDescent="0.25">
      <c r="A165" t="s">
        <v>88</v>
      </c>
      <c r="E165" t="str">
        <f>"."&amp;UPPER(A165)&amp;"=Msg_Data.Element("""&amp;UPPER(A165)&amp;""").Value,_"</f>
        <v>.MANDTE_FMTVAL=Msg_Data.Element("MANDTE_FMTVAL").Value,_</v>
      </c>
      <c r="L165" t="str">
        <f>"dim str" &amp; A165 &amp; " as string"</f>
        <v>dim strMANDTE_FMTVAL as string</v>
      </c>
      <c r="O165" t="str">
        <f>"struct. str" &amp; A165 &amp; " = " &amp; "Msg_Data." &amp; A165</f>
        <v>struct. strMANDTE_FMTVAL = Msg_Data.MANDTE_FMTVAL</v>
      </c>
    </row>
    <row r="166" spans="1:15" x14ac:dyDescent="0.25">
      <c r="A166">
        <v>14</v>
      </c>
    </row>
    <row r="167" spans="1:15" x14ac:dyDescent="0.25">
      <c r="A167" t="s">
        <v>26</v>
      </c>
    </row>
    <row r="168" spans="1:15" x14ac:dyDescent="0.25">
      <c r="A168" t="s">
        <v>89</v>
      </c>
    </row>
    <row r="169" spans="1:15" x14ac:dyDescent="0.25">
      <c r="A169" t="s">
        <v>90</v>
      </c>
      <c r="E169" t="str">
        <f>"."&amp;UPPER(A169)&amp;"=Msg_Data.Element("""&amp;UPPER(A169)&amp;""").Value,_"</f>
        <v>.EXPDTE_FMT=Msg_Data.Element("EXPDTE_FMT").Value,_</v>
      </c>
      <c r="L169" t="str">
        <f>"dim str" &amp; A169 &amp; " as string"</f>
        <v>dim strEXPDTE_FMT as string</v>
      </c>
      <c r="O169" t="str">
        <f>"struct. str" &amp; A169 &amp; " = " &amp; "Msg_Data." &amp; A169</f>
        <v>struct. strEXPDTE_FMT = Msg_Data.EXPDTE_FMT</v>
      </c>
    </row>
    <row r="170" spans="1:15" x14ac:dyDescent="0.25">
      <c r="A170">
        <v>14</v>
      </c>
    </row>
    <row r="171" spans="1:15" x14ac:dyDescent="0.25">
      <c r="A171" t="s">
        <v>26</v>
      </c>
    </row>
    <row r="172" spans="1:15" x14ac:dyDescent="0.25">
      <c r="A172" t="s">
        <v>91</v>
      </c>
      <c r="E172" t="str">
        <f>"."&amp;UPPER(A172)&amp;"=Msg_Data.Element("""&amp;UPPER(A172)&amp;""").Value,_"</f>
        <v>.EXPIRATION DATE FORMAT=Msg_Data.Element("EXPIRATION DATE FORMAT").Value,_</v>
      </c>
      <c r="L172" t="str">
        <f>"dim str" &amp; A172 &amp; " as string"</f>
        <v>dim strExpiration date format as string</v>
      </c>
      <c r="O172" t="str">
        <f>"struct. str" &amp; A172 &amp; " = " &amp; "Msg_Data." &amp; A172</f>
        <v>struct. strExpiration date format = Msg_Data.Expiration date format</v>
      </c>
    </row>
    <row r="173" spans="1:15" x14ac:dyDescent="0.25">
      <c r="A173" t="s">
        <v>92</v>
      </c>
    </row>
    <row r="176" spans="1:15" x14ac:dyDescent="0.25">
      <c r="E176" t="str">
        <f>"."&amp;UPPER(A176)&amp;"=Msg_Data.Element("""&amp;UPPER(A176)&amp;""").Value,_"</f>
        <v>.=Msg_Data.Element("").Value,_</v>
      </c>
      <c r="L176" t="str">
        <f>"dim str" &amp; A176 &amp; " as string"</f>
        <v>dim str as string</v>
      </c>
      <c r="O176" t="str">
        <f>"struct. str" &amp; A176 &amp; " = " &amp; "Msg_Data." &amp; A176</f>
        <v>struct. str = Msg_Data.</v>
      </c>
    </row>
    <row r="180" spans="5:15" x14ac:dyDescent="0.25">
      <c r="E180" t="str">
        <f>"."&amp;UPPER(A180)&amp;"=Msg_Data.Element("""&amp;UPPER(A180)&amp;""").Value,_"</f>
        <v>.=Msg_Data.Element("").Value,_</v>
      </c>
      <c r="L180" t="str">
        <f>"dim str" &amp; A180 &amp; " as string"</f>
        <v>dim str as string</v>
      </c>
      <c r="O180" t="str">
        <f>"struct. str" &amp; A180 &amp; " = " &amp; "Msg_Data." &amp; A180</f>
        <v>struct. str = Msg_Data.</v>
      </c>
    </row>
    <row r="184" spans="5:15" x14ac:dyDescent="0.25">
      <c r="E184" t="str">
        <f>"."&amp;UPPER(A184)&amp;"=Msg_Data.Element("""&amp;UPPER(A184)&amp;""").Value,_"</f>
        <v>.=Msg_Data.Element("").Value,_</v>
      </c>
      <c r="L184" t="str">
        <f>"dim str" &amp; A184 &amp; " as string"</f>
        <v>dim str as string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85"/>
  <sheetViews>
    <sheetView topLeftCell="A45" workbookViewId="0">
      <selection activeCell="A45" sqref="A45"/>
    </sheetView>
  </sheetViews>
  <sheetFormatPr defaultRowHeight="15" x14ac:dyDescent="0.25"/>
  <sheetData>
    <row r="1" spans="1:1" x14ac:dyDescent="0.25">
      <c r="A1" t="s">
        <v>106</v>
      </c>
    </row>
    <row r="2" spans="1:1" hidden="1" x14ac:dyDescent="0.25"/>
    <row r="3" spans="1:1" hidden="1" x14ac:dyDescent="0.25"/>
    <row r="4" spans="1:1" hidden="1" x14ac:dyDescent="0.25"/>
    <row r="5" spans="1:1" x14ac:dyDescent="0.25">
      <c r="A5" t="s">
        <v>107</v>
      </c>
    </row>
    <row r="6" spans="1:1" hidden="1" x14ac:dyDescent="0.25"/>
    <row r="7" spans="1:1" hidden="1" x14ac:dyDescent="0.25"/>
    <row r="8" spans="1:1" hidden="1" x14ac:dyDescent="0.25"/>
    <row r="9" spans="1:1" x14ac:dyDescent="0.25">
      <c r="A9" t="s">
        <v>108</v>
      </c>
    </row>
    <row r="10" spans="1:1" hidden="1" x14ac:dyDescent="0.25"/>
    <row r="11" spans="1:1" hidden="1" x14ac:dyDescent="0.25"/>
    <row r="12" spans="1:1" hidden="1" x14ac:dyDescent="0.25"/>
    <row r="13" spans="1:1" x14ac:dyDescent="0.25">
      <c r="A13" t="s">
        <v>109</v>
      </c>
    </row>
    <row r="14" spans="1:1" hidden="1" x14ac:dyDescent="0.25"/>
    <row r="15" spans="1:1" hidden="1" x14ac:dyDescent="0.25"/>
    <row r="16" spans="1:1" hidden="1" x14ac:dyDescent="0.25"/>
    <row r="17" spans="1:1" x14ac:dyDescent="0.25">
      <c r="A17" t="s">
        <v>110</v>
      </c>
    </row>
    <row r="18" spans="1:1" hidden="1" x14ac:dyDescent="0.25"/>
    <row r="19" spans="1:1" hidden="1" x14ac:dyDescent="0.25"/>
    <row r="20" spans="1:1" hidden="1" x14ac:dyDescent="0.25"/>
    <row r="21" spans="1:1" x14ac:dyDescent="0.25">
      <c r="A21" t="s">
        <v>111</v>
      </c>
    </row>
    <row r="22" spans="1:1" hidden="1" x14ac:dyDescent="0.25"/>
    <row r="23" spans="1:1" hidden="1" x14ac:dyDescent="0.25"/>
    <row r="24" spans="1:1" hidden="1" x14ac:dyDescent="0.25"/>
    <row r="25" spans="1:1" x14ac:dyDescent="0.25">
      <c r="A25" t="s">
        <v>112</v>
      </c>
    </row>
    <row r="26" spans="1:1" hidden="1" x14ac:dyDescent="0.25"/>
    <row r="27" spans="1:1" hidden="1" x14ac:dyDescent="0.25"/>
    <row r="28" spans="1:1" hidden="1" x14ac:dyDescent="0.25"/>
    <row r="29" spans="1:1" x14ac:dyDescent="0.25">
      <c r="A29" t="s">
        <v>113</v>
      </c>
    </row>
    <row r="30" spans="1:1" hidden="1" x14ac:dyDescent="0.25"/>
    <row r="31" spans="1:1" hidden="1" x14ac:dyDescent="0.25"/>
    <row r="32" spans="1:1" hidden="1" x14ac:dyDescent="0.25"/>
    <row r="33" spans="1:1" x14ac:dyDescent="0.25">
      <c r="A33" t="s">
        <v>114</v>
      </c>
    </row>
    <row r="34" spans="1:1" hidden="1" x14ac:dyDescent="0.25"/>
    <row r="35" spans="1:1" hidden="1" x14ac:dyDescent="0.25"/>
    <row r="36" spans="1:1" hidden="1" x14ac:dyDescent="0.25"/>
    <row r="37" spans="1:1" x14ac:dyDescent="0.25">
      <c r="A37" t="s">
        <v>115</v>
      </c>
    </row>
    <row r="38" spans="1:1" hidden="1" x14ac:dyDescent="0.25"/>
    <row r="39" spans="1:1" hidden="1" x14ac:dyDescent="0.25"/>
    <row r="40" spans="1:1" hidden="1" x14ac:dyDescent="0.25"/>
    <row r="41" spans="1:1" x14ac:dyDescent="0.25">
      <c r="A41" t="s">
        <v>116</v>
      </c>
    </row>
    <row r="42" spans="1:1" hidden="1" x14ac:dyDescent="0.25"/>
    <row r="43" spans="1:1" hidden="1" x14ac:dyDescent="0.25"/>
    <row r="44" spans="1:1" hidden="1" x14ac:dyDescent="0.25"/>
    <row r="45" spans="1:1" x14ac:dyDescent="0.25">
      <c r="A45" t="s">
        <v>117</v>
      </c>
    </row>
    <row r="46" spans="1:1" hidden="1" x14ac:dyDescent="0.25"/>
    <row r="47" spans="1:1" hidden="1" x14ac:dyDescent="0.25"/>
    <row r="48" spans="1:1" hidden="1" x14ac:dyDescent="0.25"/>
    <row r="49" spans="1:1" x14ac:dyDescent="0.25">
      <c r="A49" t="s">
        <v>118</v>
      </c>
    </row>
    <row r="50" spans="1:1" hidden="1" x14ac:dyDescent="0.25"/>
    <row r="51" spans="1:1" hidden="1" x14ac:dyDescent="0.25"/>
    <row r="52" spans="1:1" hidden="1" x14ac:dyDescent="0.25"/>
    <row r="53" spans="1:1" x14ac:dyDescent="0.25">
      <c r="A53" t="s">
        <v>119</v>
      </c>
    </row>
    <row r="54" spans="1:1" hidden="1" x14ac:dyDescent="0.25"/>
    <row r="55" spans="1:1" hidden="1" x14ac:dyDescent="0.25"/>
    <row r="56" spans="1:1" hidden="1" x14ac:dyDescent="0.25"/>
    <row r="57" spans="1:1" x14ac:dyDescent="0.25">
      <c r="A57" t="s">
        <v>120</v>
      </c>
    </row>
    <row r="58" spans="1:1" hidden="1" x14ac:dyDescent="0.25"/>
    <row r="59" spans="1:1" hidden="1" x14ac:dyDescent="0.25"/>
    <row r="60" spans="1:1" hidden="1" x14ac:dyDescent="0.25"/>
    <row r="61" spans="1:1" x14ac:dyDescent="0.25">
      <c r="A61" t="s">
        <v>121</v>
      </c>
    </row>
    <row r="62" spans="1:1" hidden="1" x14ac:dyDescent="0.25"/>
    <row r="63" spans="1:1" hidden="1" x14ac:dyDescent="0.25"/>
    <row r="64" spans="1:1" hidden="1" x14ac:dyDescent="0.25"/>
    <row r="65" spans="1:1" x14ac:dyDescent="0.25">
      <c r="A65" t="s">
        <v>122</v>
      </c>
    </row>
    <row r="66" spans="1:1" hidden="1" x14ac:dyDescent="0.25"/>
    <row r="67" spans="1:1" hidden="1" x14ac:dyDescent="0.25"/>
    <row r="68" spans="1:1" hidden="1" x14ac:dyDescent="0.25"/>
    <row r="69" spans="1:1" x14ac:dyDescent="0.25">
      <c r="A69" t="s">
        <v>123</v>
      </c>
    </row>
    <row r="70" spans="1:1" hidden="1" x14ac:dyDescent="0.25"/>
    <row r="71" spans="1:1" hidden="1" x14ac:dyDescent="0.25"/>
    <row r="72" spans="1:1" hidden="1" x14ac:dyDescent="0.25"/>
    <row r="73" spans="1:1" x14ac:dyDescent="0.25">
      <c r="A73" t="s">
        <v>124</v>
      </c>
    </row>
    <row r="74" spans="1:1" hidden="1" x14ac:dyDescent="0.25"/>
    <row r="75" spans="1:1" hidden="1" x14ac:dyDescent="0.25"/>
    <row r="76" spans="1:1" hidden="1" x14ac:dyDescent="0.25"/>
    <row r="77" spans="1:1" x14ac:dyDescent="0.25">
      <c r="A77" t="s">
        <v>125</v>
      </c>
    </row>
    <row r="78" spans="1:1" hidden="1" x14ac:dyDescent="0.25"/>
    <row r="79" spans="1:1" hidden="1" x14ac:dyDescent="0.25"/>
    <row r="80" spans="1:1" hidden="1" x14ac:dyDescent="0.25"/>
    <row r="81" spans="1:1" x14ac:dyDescent="0.25">
      <c r="A81" t="s">
        <v>121</v>
      </c>
    </row>
    <row r="82" spans="1:1" hidden="1" x14ac:dyDescent="0.25"/>
    <row r="83" spans="1:1" hidden="1" x14ac:dyDescent="0.25"/>
    <row r="84" spans="1:1" hidden="1" x14ac:dyDescent="0.25"/>
    <row r="85" spans="1:1" x14ac:dyDescent="0.25">
      <c r="A85" t="s">
        <v>125</v>
      </c>
    </row>
  </sheetData>
  <autoFilter ref="A1:A85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09"/>
  <sheetViews>
    <sheetView tabSelected="1" workbookViewId="0">
      <selection activeCell="A77" sqref="A77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28</v>
      </c>
      <c r="B1" t="str">
        <f>"""."&amp;UPPER(A1)&amp;"=Msg_Data.Element("""&amp;UPPER(A1)&amp;""").Value,  _"</f>
        <v>".SUBNUM=Msg_Data.Element("SUBNUM").Value,  _</v>
      </c>
    </row>
    <row r="2" spans="1:2" hidden="1" x14ac:dyDescent="0.25"/>
    <row r="3" spans="1:2" hidden="1" x14ac:dyDescent="0.25"/>
    <row r="4" spans="1:2" hidden="1" x14ac:dyDescent="0.25"/>
    <row r="5" spans="1:2" x14ac:dyDescent="0.25">
      <c r="A5" t="s">
        <v>30</v>
      </c>
    </row>
    <row r="6" spans="1:2" hidden="1" x14ac:dyDescent="0.25"/>
    <row r="7" spans="1:2" hidden="1" x14ac:dyDescent="0.25"/>
    <row r="8" spans="1:2" hidden="1" x14ac:dyDescent="0.25"/>
    <row r="9" spans="1:2" x14ac:dyDescent="0.25">
      <c r="A9" t="s">
        <v>32</v>
      </c>
    </row>
    <row r="10" spans="1:2" hidden="1" x14ac:dyDescent="0.25"/>
    <row r="11" spans="1:2" hidden="1" x14ac:dyDescent="0.25"/>
    <row r="12" spans="1:2" hidden="1" x14ac:dyDescent="0.25"/>
    <row r="13" spans="1:2" x14ac:dyDescent="0.25">
      <c r="A13" t="s">
        <v>34</v>
      </c>
    </row>
    <row r="14" spans="1:2" hidden="1" x14ac:dyDescent="0.25"/>
    <row r="15" spans="1:2" hidden="1" x14ac:dyDescent="0.25"/>
    <row r="16" spans="1:2" hidden="1" x14ac:dyDescent="0.25"/>
    <row r="17" spans="1:1" x14ac:dyDescent="0.25">
      <c r="A17" t="s">
        <v>36</v>
      </c>
    </row>
    <row r="18" spans="1:1" hidden="1" x14ac:dyDescent="0.25"/>
    <row r="19" spans="1:1" hidden="1" x14ac:dyDescent="0.25"/>
    <row r="20" spans="1:1" hidden="1" x14ac:dyDescent="0.25"/>
    <row r="21" spans="1:1" x14ac:dyDescent="0.25">
      <c r="A21" t="s">
        <v>37</v>
      </c>
    </row>
    <row r="22" spans="1:1" hidden="1" x14ac:dyDescent="0.25"/>
    <row r="23" spans="1:1" hidden="1" x14ac:dyDescent="0.25"/>
    <row r="24" spans="1:1" hidden="1" x14ac:dyDescent="0.25"/>
    <row r="25" spans="1:1" x14ac:dyDescent="0.25">
      <c r="A25" t="s">
        <v>39</v>
      </c>
    </row>
    <row r="26" spans="1:1" hidden="1" x14ac:dyDescent="0.25"/>
    <row r="27" spans="1:1" hidden="1" x14ac:dyDescent="0.25"/>
    <row r="28" spans="1:1" hidden="1" x14ac:dyDescent="0.25"/>
    <row r="29" spans="1:1" x14ac:dyDescent="0.25">
      <c r="A29" t="s">
        <v>41</v>
      </c>
    </row>
    <row r="30" spans="1:1" hidden="1" x14ac:dyDescent="0.25"/>
    <row r="31" spans="1:1" hidden="1" x14ac:dyDescent="0.25"/>
    <row r="32" spans="1:1" hidden="1" x14ac:dyDescent="0.25"/>
    <row r="33" spans="1:1" x14ac:dyDescent="0.25">
      <c r="A33" t="s">
        <v>43</v>
      </c>
    </row>
    <row r="34" spans="1:1" hidden="1" x14ac:dyDescent="0.25"/>
    <row r="35" spans="1:1" hidden="1" x14ac:dyDescent="0.25"/>
    <row r="36" spans="1:1" hidden="1" x14ac:dyDescent="0.25"/>
    <row r="37" spans="1:1" x14ac:dyDescent="0.25">
      <c r="A37" t="s">
        <v>45</v>
      </c>
    </row>
    <row r="38" spans="1:1" hidden="1" x14ac:dyDescent="0.25"/>
    <row r="39" spans="1:1" hidden="1" x14ac:dyDescent="0.25"/>
    <row r="40" spans="1:1" hidden="1" x14ac:dyDescent="0.25"/>
    <row r="41" spans="1:1" x14ac:dyDescent="0.25">
      <c r="A41" t="s">
        <v>47</v>
      </c>
    </row>
    <row r="42" spans="1:1" hidden="1" x14ac:dyDescent="0.25"/>
    <row r="43" spans="1:1" hidden="1" x14ac:dyDescent="0.25"/>
    <row r="44" spans="1:1" hidden="1" x14ac:dyDescent="0.25"/>
    <row r="45" spans="1:1" x14ac:dyDescent="0.25">
      <c r="A45" t="s">
        <v>49</v>
      </c>
    </row>
    <row r="46" spans="1:1" hidden="1" x14ac:dyDescent="0.25"/>
    <row r="47" spans="1:1" hidden="1" x14ac:dyDescent="0.25"/>
    <row r="48" spans="1:1" hidden="1" x14ac:dyDescent="0.25"/>
    <row r="49" spans="1:1" x14ac:dyDescent="0.25">
      <c r="A49" t="s">
        <v>51</v>
      </c>
    </row>
    <row r="50" spans="1:1" hidden="1" x14ac:dyDescent="0.25"/>
    <row r="51" spans="1:1" hidden="1" x14ac:dyDescent="0.25"/>
    <row r="52" spans="1:1" hidden="1" x14ac:dyDescent="0.25"/>
    <row r="53" spans="1:1" x14ac:dyDescent="0.25">
      <c r="A53" t="s">
        <v>53</v>
      </c>
    </row>
    <row r="54" spans="1:1" hidden="1" x14ac:dyDescent="0.25"/>
    <row r="55" spans="1:1" hidden="1" x14ac:dyDescent="0.25"/>
    <row r="56" spans="1:1" hidden="1" x14ac:dyDescent="0.25"/>
    <row r="57" spans="1:1" x14ac:dyDescent="0.25">
      <c r="A57" t="s">
        <v>55</v>
      </c>
    </row>
    <row r="58" spans="1:1" hidden="1" x14ac:dyDescent="0.25"/>
    <row r="59" spans="1:1" hidden="1" x14ac:dyDescent="0.25"/>
    <row r="60" spans="1:1" hidden="1" x14ac:dyDescent="0.25"/>
    <row r="61" spans="1:1" x14ac:dyDescent="0.25">
      <c r="A61" t="s">
        <v>57</v>
      </c>
    </row>
    <row r="62" spans="1:1" hidden="1" x14ac:dyDescent="0.25"/>
    <row r="63" spans="1:1" hidden="1" x14ac:dyDescent="0.25"/>
    <row r="64" spans="1:1" hidden="1" x14ac:dyDescent="0.25"/>
    <row r="65" spans="1:1" x14ac:dyDescent="0.25">
      <c r="A65" t="s">
        <v>101</v>
      </c>
    </row>
    <row r="66" spans="1:1" hidden="1" x14ac:dyDescent="0.25"/>
    <row r="67" spans="1:1" hidden="1" x14ac:dyDescent="0.25"/>
    <row r="68" spans="1:1" hidden="1" x14ac:dyDescent="0.25"/>
    <row r="69" spans="1:1" x14ac:dyDescent="0.25">
      <c r="A69" t="s">
        <v>102</v>
      </c>
    </row>
    <row r="70" spans="1:1" hidden="1" x14ac:dyDescent="0.25"/>
    <row r="71" spans="1:1" hidden="1" x14ac:dyDescent="0.25"/>
    <row r="72" spans="1:1" hidden="1" x14ac:dyDescent="0.25"/>
    <row r="73" spans="1:1" x14ac:dyDescent="0.25">
      <c r="A73" t="s">
        <v>104</v>
      </c>
    </row>
    <row r="74" spans="1:1" hidden="1" x14ac:dyDescent="0.25"/>
    <row r="75" spans="1:1" hidden="1" x14ac:dyDescent="0.25"/>
    <row r="76" spans="1:1" hidden="1" x14ac:dyDescent="0.25"/>
    <row r="77" spans="1:1" x14ac:dyDescent="0.25">
      <c r="A77" t="s">
        <v>60</v>
      </c>
    </row>
    <row r="78" spans="1:1" hidden="1" x14ac:dyDescent="0.25"/>
    <row r="79" spans="1:1" hidden="1" x14ac:dyDescent="0.25"/>
    <row r="80" spans="1:1" hidden="1" x14ac:dyDescent="0.25"/>
    <row r="81" spans="1:1" x14ac:dyDescent="0.25">
      <c r="A81" t="s">
        <v>126</v>
      </c>
    </row>
    <row r="82" spans="1:1" hidden="1" x14ac:dyDescent="0.25"/>
    <row r="83" spans="1:1" hidden="1" x14ac:dyDescent="0.25"/>
    <row r="84" spans="1:1" hidden="1" x14ac:dyDescent="0.25"/>
    <row r="85" spans="1:1" x14ac:dyDescent="0.25">
      <c r="A85" t="s">
        <v>53</v>
      </c>
    </row>
    <row r="86" spans="1:1" hidden="1" x14ac:dyDescent="0.25"/>
    <row r="87" spans="1:1" hidden="1" x14ac:dyDescent="0.25"/>
    <row r="88" spans="1:1" hidden="1" x14ac:dyDescent="0.25"/>
    <row r="89" spans="1:1" x14ac:dyDescent="0.25">
      <c r="A89" t="s">
        <v>55</v>
      </c>
    </row>
    <row r="90" spans="1:1" hidden="1" x14ac:dyDescent="0.25"/>
    <row r="91" spans="1:1" hidden="1" x14ac:dyDescent="0.25"/>
    <row r="92" spans="1:1" hidden="1" x14ac:dyDescent="0.25"/>
    <row r="93" spans="1:1" x14ac:dyDescent="0.25">
      <c r="A93" t="s">
        <v>57</v>
      </c>
    </row>
    <row r="94" spans="1:1" hidden="1" x14ac:dyDescent="0.25"/>
    <row r="95" spans="1:1" hidden="1" x14ac:dyDescent="0.25"/>
    <row r="96" spans="1:1" hidden="1" x14ac:dyDescent="0.25"/>
    <row r="97" spans="1:1" x14ac:dyDescent="0.25">
      <c r="A97" t="s">
        <v>101</v>
      </c>
    </row>
    <row r="98" spans="1:1" hidden="1" x14ac:dyDescent="0.25"/>
    <row r="99" spans="1:1" hidden="1" x14ac:dyDescent="0.25"/>
    <row r="100" spans="1:1" hidden="1" x14ac:dyDescent="0.25"/>
    <row r="101" spans="1:1" x14ac:dyDescent="0.25">
      <c r="A101" t="s">
        <v>102</v>
      </c>
    </row>
    <row r="102" spans="1:1" hidden="1" x14ac:dyDescent="0.25"/>
    <row r="103" spans="1:1" hidden="1" x14ac:dyDescent="0.25"/>
    <row r="104" spans="1:1" hidden="1" x14ac:dyDescent="0.25"/>
    <row r="105" spans="1:1" x14ac:dyDescent="0.25">
      <c r="A105" t="s">
        <v>104</v>
      </c>
    </row>
    <row r="106" spans="1:1" hidden="1" x14ac:dyDescent="0.25"/>
    <row r="107" spans="1:1" hidden="1" x14ac:dyDescent="0.25"/>
    <row r="108" spans="1:1" hidden="1" x14ac:dyDescent="0.25"/>
    <row r="109" spans="1:1" x14ac:dyDescent="0.25">
      <c r="A109" t="s">
        <v>60</v>
      </c>
    </row>
  </sheetData>
  <autoFilter ref="A1:A109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Dim Subroutine</vt:lpstr>
      <vt:lpstr>Outbound</vt:lpstr>
      <vt:lpstr>Inbound Linq</vt:lpstr>
      <vt:lpstr>Sheet5</vt:lpstr>
      <vt:lpstr>Sheet4</vt:lpstr>
    </vt:vector>
  </TitlesOfParts>
  <Company>Procter &amp; Gamble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stuckman.de</dc:creator>
  <cp:lastModifiedBy>stuckman.de</cp:lastModifiedBy>
  <dcterms:created xsi:type="dcterms:W3CDTF">2014-03-20T01:48:51Z</dcterms:created>
  <dcterms:modified xsi:type="dcterms:W3CDTF">2014-10-03T19:01:27Z</dcterms:modified>
</cp:coreProperties>
</file>