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<sst xmlns="http://schemas.openxmlformats.org/spreadsheetml/2006/main" uniqueCount="101">
  <si>
    <t>start</t>
  </si>
  <si>
    <t>content</t>
  </si>
  <si>
    <t>group</t>
  </si>
  <si>
    <t>Categoria</t>
  </si>
  <si>
    <t>Arrival at Alicante Airport</t>
  </si>
  <si>
    <t>Transfer Airport-Hotel</t>
  </si>
  <si>
    <t>Morning</t>
  </si>
  <si>
    <t>Lunch at hotel</t>
  </si>
  <si>
    <t>Lunch</t>
  </si>
  <si>
    <t>Transfer from the hotel</t>
  </si>
  <si>
    <t>Afternoon</t>
  </si>
  <si>
    <t>12 people for a bike trip</t>
  </si>
  <si>
    <t>Dinner</t>
  </si>
  <si>
    <t>10 people for a hiking</t>
  </si>
  <si>
    <t>Dinner at hotel</t>
  </si>
  <si>
    <t>Bikers go for a bike trip</t>
  </si>
  <si>
    <t>Transfer to valencia (non bikers)</t>
  </si>
  <si>
    <t>Guided walking tour</t>
  </si>
  <si>
    <t>Paella lunch</t>
  </si>
  <si>
    <t>Bike tour at Turia River</t>
  </si>
  <si>
    <t>Transfer back to Calpe</t>
  </si>
  <si>
    <t>Bus at disposal for dinner</t>
  </si>
  <si>
    <t>Dinner at Bay Club Altea</t>
  </si>
  <si>
    <t>Transfer from hotel to winery</t>
  </si>
  <si>
    <t>Lunch at the winery</t>
  </si>
  <si>
    <t>Transfer back to the hotel</t>
  </si>
  <si>
    <t>Dinner at BEAT restaurant</t>
  </si>
  <si>
    <t>Transfer to the airport</t>
  </si>
  <si>
    <t>DATE</t>
  </si>
  <si>
    <t>CAT</t>
  </si>
  <si>
    <t>Owner</t>
  </si>
  <si>
    <t>Quantity</t>
  </si>
  <si>
    <t>Concept</t>
  </si>
  <si>
    <t>withVAT</t>
  </si>
  <si>
    <t>Total</t>
  </si>
  <si>
    <t>Trnsf</t>
  </si>
  <si>
    <t>Transfer Alicante Airport - Calpe hotel</t>
  </si>
  <si>
    <t>Assistance at the airport</t>
  </si>
  <si>
    <t>Taxi for the hostess (2)</t>
  </si>
  <si>
    <t>Bus at disposal for Hiking activity. 4 hours</t>
  </si>
  <si>
    <t>Actv</t>
  </si>
  <si>
    <t>Mountain hiking activity. 1,5-2h</t>
  </si>
  <si>
    <t>Bus at disposal for a full day in Valencia. 8 hours</t>
  </si>
  <si>
    <t>English speaking guide</t>
  </si>
  <si>
    <t>Rest</t>
  </si>
  <si>
    <t>Fartons and Horchata tasting at “orxateria Santa Catalina”</t>
  </si>
  <si>
    <t>Valencia Catedral tickets</t>
  </si>
  <si>
    <t>Lunch in Valencia. Menu including paella (incl 2 glasses of wine/beer, water and coffee)</t>
  </si>
  <si>
    <t>Bike rent</t>
  </si>
  <si>
    <t>Mechanic per hour (optional)</t>
  </si>
  <si>
    <t xml:space="preserve">Supplement to pick the bikes at the beach up. </t>
  </si>
  <si>
    <t xml:space="preserve">Minibus transfer - 4 hours for dinner - Hotel-transfer-hotel </t>
  </si>
  <si>
    <t>Dinner at Bay Club Marina. Including wine, water and coffee</t>
  </si>
  <si>
    <t>Open Bar. Price to be confirmed by the restaurant</t>
  </si>
  <si>
    <t>Bus at disposal for winery experience. 5 hours</t>
  </si>
  <si>
    <t>Maserof winery and museum visit with wine tasting and lunch</t>
  </si>
  <si>
    <t>Xaló winery visit. Including 4 wine tastes + snacks</t>
  </si>
  <si>
    <t>Parcent winery visit. Including 4 wine  tasting + 4 tapas</t>
  </si>
  <si>
    <t>Dinner at Beat hotel. 4 main courses. Drink package not included.</t>
  </si>
  <si>
    <t xml:space="preserve">Optional: Minibus transfer - 4 hours for dinner - Hotel-transfer-hotel </t>
  </si>
  <si>
    <t>Pairing wines</t>
  </si>
  <si>
    <t>Transfer back to airport. Early in the morning.</t>
  </si>
  <si>
    <t>TOTAL</t>
  </si>
  <si>
    <t>Category</t>
  </si>
  <si>
    <t>Location</t>
  </si>
  <si>
    <t>Longitude</t>
  </si>
  <si>
    <t>Latitude</t>
  </si>
  <si>
    <t>Address</t>
  </si>
  <si>
    <t>City</t>
  </si>
  <si>
    <t>Accom</t>
  </si>
  <si>
    <t>Hotel AR</t>
  </si>
  <si>
    <t>0.072604</t>
  </si>
  <si>
    <t>38.650818</t>
  </si>
  <si>
    <t>Avenida Juan Carlos I, 03710 Calpe, España</t>
  </si>
  <si>
    <t>Calpe</t>
  </si>
  <si>
    <t>Valencia</t>
  </si>
  <si>
    <t>-0.375951</t>
  </si>
  <si>
    <t>39.469901</t>
  </si>
  <si>
    <t>Valencia, Comunidad Valenciana, España</t>
  </si>
  <si>
    <t>Alicante Airport</t>
  </si>
  <si>
    <t>-0.552975</t>
  </si>
  <si>
    <t>38.287613</t>
  </si>
  <si>
    <t>Aeropuerto Alicante, Salidas - Departures, 03008 Elche, España</t>
  </si>
  <si>
    <t>Alicante</t>
  </si>
  <si>
    <t xml:space="preserve">Bay Club </t>
  </si>
  <si>
    <t>-0.003886</t>
  </si>
  <si>
    <t>38.629789</t>
  </si>
  <si>
    <t>Bay Club, Carretera de Cartagena a Valencia, 03599 Altea, España</t>
  </si>
  <si>
    <t>Altea</t>
  </si>
  <si>
    <t>Beat restaurant</t>
  </si>
  <si>
    <t>0.0387</t>
  </si>
  <si>
    <t>38.641</t>
  </si>
  <si>
    <t>Partida Marisol Park, 1, Restaurante beat, 03710 Calp, Alicante</t>
  </si>
  <si>
    <t>Bodegas Mendoza</t>
  </si>
  <si>
    <t>-0.113865</t>
  </si>
  <si>
    <t>38.569682</t>
  </si>
  <si>
    <t>Bodegas Enrique Mendoza, Autopista del Mediterráneo, 03530 Benidorm, España</t>
  </si>
  <si>
    <t>Bodegas Xaló</t>
  </si>
  <si>
    <t>-0.0138675</t>
  </si>
  <si>
    <t>38.7423856</t>
  </si>
  <si>
    <t>Bodegas Riko, avinguda del Rei Juan Carlos I, 33, 03727 Jalón, España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</si>
</sst>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22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6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23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5.6719" style="1" customWidth="1"/>
    <col min="3" max="3" width="22" style="1" customWidth="1"/>
    <col min="4" max="7" width="8.85156" style="1" customWidth="1"/>
    <col min="8" max="256" width="8.85156" style="1" customWidth="1"/>
  </cols>
  <sheetData>
    <row r="1" ht="13.55" customHeight="1">
      <c r="A1" s="2"/>
      <c r="B1" s="2"/>
      <c r="C1" s="2"/>
      <c r="D1" s="2"/>
      <c r="E1" s="2"/>
      <c r="F1" s="2"/>
      <c r="G1" s="2"/>
    </row>
    <row r="2" ht="13.55" customHeight="1">
      <c r="A2" s="2"/>
      <c r="B2" t="s" s="3">
        <v>0</v>
      </c>
      <c r="C2" t="s" s="3">
        <v>1</v>
      </c>
      <c r="D2" t="s" s="3">
        <v>2</v>
      </c>
      <c r="E2" s="2"/>
      <c r="F2" t="s" s="3">
        <v>2</v>
      </c>
      <c r="G2" t="s" s="3">
        <v>3</v>
      </c>
    </row>
    <row r="3" ht="13.55" customHeight="1">
      <c r="A3" s="2"/>
      <c r="B3" s="4">
        <v>43748.496527777781</v>
      </c>
      <c r="C3" t="s" s="3">
        <v>4</v>
      </c>
      <c r="D3" s="5">
        <v>1</v>
      </c>
      <c r="E3" s="2"/>
      <c r="F3" s="2"/>
      <c r="G3" s="2"/>
    </row>
    <row r="4" ht="13.55" customHeight="1">
      <c r="A4" s="2"/>
      <c r="B4" s="4">
        <v>43748.506944444445</v>
      </c>
      <c r="C4" t="s" s="3">
        <v>5</v>
      </c>
      <c r="D4" s="5">
        <v>1</v>
      </c>
      <c r="E4" s="2"/>
      <c r="F4" s="5">
        <v>1</v>
      </c>
      <c r="G4" t="s" s="3">
        <v>6</v>
      </c>
    </row>
    <row r="5" ht="13.55" customHeight="1">
      <c r="A5" s="2"/>
      <c r="B5" s="4">
        <v>43748.552083333336</v>
      </c>
      <c r="C5" t="s" s="3">
        <v>7</v>
      </c>
      <c r="D5" s="5">
        <v>2</v>
      </c>
      <c r="E5" s="2"/>
      <c r="F5" s="5">
        <v>2</v>
      </c>
      <c r="G5" t="s" s="3">
        <v>8</v>
      </c>
    </row>
    <row r="6" ht="13.55" customHeight="1">
      <c r="A6" s="2"/>
      <c r="B6" s="4">
        <v>43748.604166666664</v>
      </c>
      <c r="C6" t="s" s="3">
        <v>9</v>
      </c>
      <c r="D6" s="5">
        <v>3</v>
      </c>
      <c r="E6" s="2"/>
      <c r="F6" s="5">
        <v>3</v>
      </c>
      <c r="G6" t="s" s="3">
        <v>10</v>
      </c>
    </row>
    <row r="7" ht="13.55" customHeight="1">
      <c r="A7" s="2"/>
      <c r="B7" s="4">
        <v>43748.625</v>
      </c>
      <c r="C7" t="s" s="3">
        <v>11</v>
      </c>
      <c r="D7" s="5">
        <v>3</v>
      </c>
      <c r="E7" s="2"/>
      <c r="F7" s="5">
        <v>4</v>
      </c>
      <c r="G7" t="s" s="3">
        <v>12</v>
      </c>
    </row>
    <row r="8" ht="13.55" customHeight="1">
      <c r="A8" s="2"/>
      <c r="B8" s="4">
        <v>43748.625</v>
      </c>
      <c r="C8" t="s" s="3">
        <v>13</v>
      </c>
      <c r="D8" s="5">
        <v>3</v>
      </c>
      <c r="E8" s="2"/>
      <c r="F8" s="2"/>
      <c r="G8" s="2"/>
    </row>
    <row r="9" ht="13.55" customHeight="1">
      <c r="A9" s="2"/>
      <c r="B9" s="4">
        <v>43748.854166666664</v>
      </c>
      <c r="C9" t="s" s="3">
        <v>14</v>
      </c>
      <c r="D9" s="5">
        <v>4</v>
      </c>
      <c r="E9" s="2"/>
      <c r="F9" s="2"/>
      <c r="G9" s="2"/>
    </row>
    <row r="10" ht="13.55" customHeight="1">
      <c r="A10" s="2"/>
      <c r="B10" s="4">
        <v>43749.354166666664</v>
      </c>
      <c r="C10" t="s" s="3">
        <v>15</v>
      </c>
      <c r="D10" s="5">
        <v>1</v>
      </c>
      <c r="E10" s="2"/>
      <c r="F10" s="2"/>
      <c r="G10" s="2"/>
    </row>
    <row r="11" ht="13.55" customHeight="1">
      <c r="A11" s="2"/>
      <c r="B11" s="4">
        <v>43749.354166666664</v>
      </c>
      <c r="C11" t="s" s="3">
        <v>16</v>
      </c>
      <c r="D11" s="5">
        <v>1</v>
      </c>
      <c r="E11" s="2"/>
      <c r="F11" s="2"/>
      <c r="G11" s="2"/>
    </row>
    <row r="12" ht="13.55" customHeight="1">
      <c r="A12" s="2"/>
      <c r="B12" s="4">
        <v>43749.416666666664</v>
      </c>
      <c r="C12" t="s" s="3">
        <v>17</v>
      </c>
      <c r="D12" s="5">
        <v>1</v>
      </c>
      <c r="E12" s="2"/>
      <c r="F12" s="2"/>
      <c r="G12" s="2"/>
    </row>
    <row r="13" ht="13.55" customHeight="1">
      <c r="A13" s="2"/>
      <c r="B13" s="4">
        <v>43749.5</v>
      </c>
      <c r="C13" t="s" s="3">
        <v>18</v>
      </c>
      <c r="D13" s="5">
        <v>2</v>
      </c>
      <c r="E13" s="2"/>
      <c r="F13" s="2"/>
      <c r="G13" s="2"/>
    </row>
    <row r="14" ht="13.55" customHeight="1">
      <c r="A14" s="2"/>
      <c r="B14" s="4">
        <v>43749.583333333336</v>
      </c>
      <c r="C14" t="s" s="3">
        <v>19</v>
      </c>
      <c r="D14" s="5">
        <v>3</v>
      </c>
      <c r="E14" s="2"/>
      <c r="F14" s="2"/>
      <c r="G14" s="2"/>
    </row>
    <row r="15" ht="13.55" customHeight="1">
      <c r="A15" s="2"/>
      <c r="B15" s="4">
        <v>43749.708333333336</v>
      </c>
      <c r="C15" t="s" s="3">
        <v>20</v>
      </c>
      <c r="D15" s="5">
        <v>3</v>
      </c>
      <c r="E15" s="2"/>
      <c r="F15" s="2"/>
      <c r="G15" s="2"/>
    </row>
    <row r="16" ht="13.55" customHeight="1">
      <c r="A16" s="2"/>
      <c r="B16" s="4">
        <v>43749.833333333336</v>
      </c>
      <c r="C16" t="s" s="3">
        <v>21</v>
      </c>
      <c r="D16" s="5">
        <v>4</v>
      </c>
      <c r="E16" s="2"/>
      <c r="F16" s="2"/>
      <c r="G16" s="2"/>
    </row>
    <row r="17" ht="13.55" customHeight="1">
      <c r="A17" s="2"/>
      <c r="B17" s="4">
        <v>43749.854166666664</v>
      </c>
      <c r="C17" t="s" s="3">
        <v>22</v>
      </c>
      <c r="D17" s="5">
        <v>4</v>
      </c>
      <c r="E17" s="2"/>
      <c r="F17" s="2"/>
      <c r="G17" s="2"/>
    </row>
    <row r="18" ht="13.55" customHeight="1">
      <c r="A18" s="2"/>
      <c r="B18" s="4">
        <v>43750.416666666664</v>
      </c>
      <c r="C18" t="s" s="3">
        <v>15</v>
      </c>
      <c r="D18" s="5">
        <v>1</v>
      </c>
      <c r="E18" s="2"/>
      <c r="F18" s="2"/>
      <c r="G18" s="2"/>
    </row>
    <row r="19" ht="13.55" customHeight="1">
      <c r="A19" s="2"/>
      <c r="B19" s="4">
        <v>43750.416666666664</v>
      </c>
      <c r="C19" t="s" s="3">
        <v>23</v>
      </c>
      <c r="D19" s="5">
        <v>1</v>
      </c>
      <c r="E19" s="2"/>
      <c r="F19" s="2"/>
      <c r="G19" s="2"/>
    </row>
    <row r="20" ht="13.55" customHeight="1">
      <c r="A20" s="2"/>
      <c r="B20" s="4">
        <v>43750.520833333336</v>
      </c>
      <c r="C20" t="s" s="3">
        <v>24</v>
      </c>
      <c r="D20" s="5">
        <v>2</v>
      </c>
      <c r="E20" s="2"/>
      <c r="F20" s="2"/>
      <c r="G20" s="2"/>
    </row>
    <row r="21" ht="13.55" customHeight="1">
      <c r="A21" s="2"/>
      <c r="B21" s="4">
        <v>43750.6875</v>
      </c>
      <c r="C21" t="s" s="3">
        <v>25</v>
      </c>
      <c r="D21" s="5">
        <v>3</v>
      </c>
      <c r="E21" s="2"/>
      <c r="F21" s="2"/>
      <c r="G21" s="2"/>
    </row>
    <row r="22" ht="13.55" customHeight="1">
      <c r="A22" s="2"/>
      <c r="B22" s="4">
        <v>43750.854166666664</v>
      </c>
      <c r="C22" t="s" s="3">
        <v>26</v>
      </c>
      <c r="D22" s="5">
        <v>4</v>
      </c>
      <c r="E22" s="2"/>
      <c r="F22" s="2"/>
      <c r="G22" s="2"/>
    </row>
    <row r="23" ht="13.55" customHeight="1">
      <c r="A23" s="2"/>
      <c r="B23" s="4">
        <v>43751.260416666664</v>
      </c>
      <c r="C23" t="s" s="3">
        <v>27</v>
      </c>
      <c r="D23" s="5">
        <v>1</v>
      </c>
      <c r="E23" s="2"/>
      <c r="F23" s="2"/>
      <c r="G23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27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6" customWidth="1"/>
    <col min="2" max="2" width="12.3516" style="6" customWidth="1"/>
    <col min="3" max="3" width="8.85156" style="6" customWidth="1"/>
    <col min="4" max="4" width="25.6719" style="6" customWidth="1"/>
    <col min="5" max="5" width="7.5" style="6" customWidth="1"/>
    <col min="6" max="6" width="46.8516" style="6" customWidth="1"/>
    <col min="7" max="8" width="8.85156" style="6" customWidth="1"/>
    <col min="9" max="256" width="8.85156" style="6" customWidth="1"/>
  </cols>
  <sheetData>
    <row r="1" ht="13.55" customHeight="1">
      <c r="A1" s="2"/>
      <c r="B1" s="2"/>
      <c r="C1" s="2"/>
      <c r="D1" s="2"/>
      <c r="E1" s="2"/>
      <c r="F1" s="2"/>
      <c r="G1" s="2"/>
      <c r="H1" s="2"/>
    </row>
    <row r="2" ht="13.55" customHeight="1">
      <c r="A2" s="2"/>
      <c r="B2" t="s" s="3">
        <v>28</v>
      </c>
      <c r="C2" t="s" s="3">
        <v>29</v>
      </c>
      <c r="D2" t="s" s="3">
        <v>30</v>
      </c>
      <c r="E2" t="s" s="3">
        <v>31</v>
      </c>
      <c r="F2" t="s" s="3">
        <v>32</v>
      </c>
      <c r="G2" t="s" s="3">
        <v>33</v>
      </c>
      <c r="H2" t="s" s="3">
        <v>34</v>
      </c>
    </row>
    <row r="3" ht="13.55" customHeight="1">
      <c r="A3" s="2"/>
      <c r="B3" s="7">
        <v>43748</v>
      </c>
      <c r="C3" t="s" s="3">
        <v>35</v>
      </c>
      <c r="D3" s="3"/>
      <c r="E3" s="5">
        <v>1</v>
      </c>
      <c r="F3" t="s" s="8">
        <v>36</v>
      </c>
      <c r="G3" s="5">
        <v>345</v>
      </c>
      <c r="H3" s="5">
        <f>G3*E3</f>
        <v>345</v>
      </c>
    </row>
    <row r="4" ht="13.55" customHeight="1">
      <c r="A4" s="2"/>
      <c r="B4" s="7">
        <v>43748</v>
      </c>
      <c r="C4" t="s" s="3">
        <v>35</v>
      </c>
      <c r="D4" s="3"/>
      <c r="E4" s="5">
        <v>0</v>
      </c>
      <c r="F4" t="s" s="8">
        <v>37</v>
      </c>
      <c r="G4" s="5">
        <v>129</v>
      </c>
      <c r="H4" s="5">
        <f>G4*E4</f>
        <v>0</v>
      </c>
    </row>
    <row r="5" ht="13.55" customHeight="1">
      <c r="A5" s="2"/>
      <c r="B5" s="7">
        <v>43748</v>
      </c>
      <c r="C5" t="s" s="3">
        <v>35</v>
      </c>
      <c r="D5" s="3"/>
      <c r="E5" s="5">
        <v>0</v>
      </c>
      <c r="F5" t="s" s="8">
        <v>38</v>
      </c>
      <c r="G5" s="5">
        <f>90/0.8</f>
        <v>112.5</v>
      </c>
      <c r="H5" s="5">
        <f>G5*E5</f>
        <v>0</v>
      </c>
    </row>
    <row r="6" ht="13.55" customHeight="1">
      <c r="A6" s="2"/>
      <c r="B6" s="7">
        <v>43748</v>
      </c>
      <c r="C6" t="s" s="3">
        <v>35</v>
      </c>
      <c r="D6" s="2"/>
      <c r="E6" s="5">
        <v>1</v>
      </c>
      <c r="F6" t="s" s="8">
        <v>39</v>
      </c>
      <c r="G6" s="5">
        <v>345</v>
      </c>
      <c r="H6" s="5">
        <f>G6*E6</f>
        <v>345</v>
      </c>
    </row>
    <row r="7" ht="13.55" customHeight="1">
      <c r="A7" s="2"/>
      <c r="B7" s="7">
        <v>43748</v>
      </c>
      <c r="C7" t="s" s="3">
        <v>40</v>
      </c>
      <c r="D7" s="2"/>
      <c r="E7" s="5">
        <v>10</v>
      </c>
      <c r="F7" t="s" s="8">
        <v>41</v>
      </c>
      <c r="G7" s="5">
        <v>26</v>
      </c>
      <c r="H7" s="5">
        <f>G7*E7</f>
        <v>260</v>
      </c>
    </row>
    <row r="8" ht="13.55" customHeight="1">
      <c r="A8" s="2"/>
      <c r="B8" s="7">
        <v>43749</v>
      </c>
      <c r="C8" t="s" s="3">
        <v>35</v>
      </c>
      <c r="D8" s="3"/>
      <c r="E8" s="5">
        <v>1</v>
      </c>
      <c r="F8" t="s" s="8">
        <v>42</v>
      </c>
      <c r="G8" s="5">
        <v>632</v>
      </c>
      <c r="H8" s="5">
        <f>G8*E8</f>
        <v>632</v>
      </c>
    </row>
    <row r="9" ht="13.55" customHeight="1">
      <c r="A9" s="2"/>
      <c r="B9" s="7">
        <v>43749</v>
      </c>
      <c r="C9" t="s" s="3">
        <v>40</v>
      </c>
      <c r="D9" s="3"/>
      <c r="E9" s="5">
        <v>1</v>
      </c>
      <c r="F9" t="s" s="8">
        <v>43</v>
      </c>
      <c r="G9" s="5">
        <v>340</v>
      </c>
      <c r="H9" s="5">
        <f>G9*E9</f>
        <v>340</v>
      </c>
    </row>
    <row r="10" ht="13.55" customHeight="1">
      <c r="A10" s="2"/>
      <c r="B10" s="7">
        <v>43749</v>
      </c>
      <c r="C10" t="s" s="3">
        <v>44</v>
      </c>
      <c r="D10" s="3"/>
      <c r="E10" s="5">
        <v>10</v>
      </c>
      <c r="F10" t="s" s="8">
        <v>45</v>
      </c>
      <c r="G10" s="5">
        <v>8.5</v>
      </c>
      <c r="H10" s="5">
        <f>G10*E10</f>
        <v>85</v>
      </c>
    </row>
    <row r="11" ht="13.55" customHeight="1">
      <c r="A11" s="2"/>
      <c r="B11" s="7">
        <v>43749</v>
      </c>
      <c r="C11" t="s" s="3">
        <v>40</v>
      </c>
      <c r="D11" s="3"/>
      <c r="E11" s="5">
        <v>10</v>
      </c>
      <c r="F11" t="s" s="8">
        <v>46</v>
      </c>
      <c r="G11" s="5">
        <f>4/0.8</f>
        <v>5</v>
      </c>
      <c r="H11" s="5">
        <f>G11*E11</f>
        <v>50</v>
      </c>
    </row>
    <row r="12" ht="13.55" customHeight="1">
      <c r="A12" s="2"/>
      <c r="B12" s="7">
        <v>43749</v>
      </c>
      <c r="C12" t="s" s="3">
        <v>40</v>
      </c>
      <c r="D12" s="3"/>
      <c r="E12" s="5">
        <v>10</v>
      </c>
      <c r="F12" t="s" s="8">
        <v>47</v>
      </c>
      <c r="G12" s="5">
        <v>49</v>
      </c>
      <c r="H12" s="5">
        <f>G12*E12</f>
        <v>490</v>
      </c>
    </row>
    <row r="13" ht="13.55" customHeight="1">
      <c r="A13" s="2"/>
      <c r="B13" s="7">
        <v>43749</v>
      </c>
      <c r="C13" t="s" s="3">
        <v>40</v>
      </c>
      <c r="D13" s="3"/>
      <c r="E13" s="5">
        <v>10</v>
      </c>
      <c r="F13" t="s" s="8">
        <v>48</v>
      </c>
      <c r="G13" s="5">
        <v>16</v>
      </c>
      <c r="H13" s="5">
        <f>G13*E13</f>
        <v>160</v>
      </c>
    </row>
    <row r="14" ht="13.55" customHeight="1">
      <c r="A14" s="2"/>
      <c r="B14" s="7">
        <v>43749</v>
      </c>
      <c r="C14" t="s" s="3">
        <v>40</v>
      </c>
      <c r="D14" s="3"/>
      <c r="E14" s="5">
        <v>0</v>
      </c>
      <c r="F14" t="s" s="8">
        <v>49</v>
      </c>
      <c r="G14" s="5">
        <v>28</v>
      </c>
      <c r="H14" s="5">
        <f>G14*E14</f>
        <v>0</v>
      </c>
    </row>
    <row r="15" ht="13.55" customHeight="1">
      <c r="A15" s="2"/>
      <c r="B15" s="7">
        <v>43749</v>
      </c>
      <c r="C15" t="s" s="3">
        <v>40</v>
      </c>
      <c r="D15" s="3"/>
      <c r="E15" s="5">
        <v>0</v>
      </c>
      <c r="F15" t="s" s="8">
        <v>50</v>
      </c>
      <c r="G15" s="2"/>
      <c r="H15" s="5">
        <f>G15*E15</f>
        <v>0</v>
      </c>
    </row>
    <row r="16" ht="13.55" customHeight="1">
      <c r="A16" s="2"/>
      <c r="B16" s="7">
        <v>43749</v>
      </c>
      <c r="C16" t="s" s="3">
        <v>35</v>
      </c>
      <c r="D16" s="3"/>
      <c r="E16" s="5">
        <v>1</v>
      </c>
      <c r="F16" t="s" s="8">
        <v>51</v>
      </c>
      <c r="G16" s="5">
        <v>345</v>
      </c>
      <c r="H16" s="5">
        <f>G16*E16</f>
        <v>345</v>
      </c>
    </row>
    <row r="17" ht="13.55" customHeight="1">
      <c r="A17" s="2"/>
      <c r="B17" s="7">
        <v>43749</v>
      </c>
      <c r="C17" t="s" s="3">
        <v>44</v>
      </c>
      <c r="D17" s="3"/>
      <c r="E17" s="5">
        <v>22</v>
      </c>
      <c r="F17" t="s" s="8">
        <v>52</v>
      </c>
      <c r="G17" s="5">
        <v>73.5</v>
      </c>
      <c r="H17" s="5">
        <f>G17*E17</f>
        <v>1617</v>
      </c>
    </row>
    <row r="18" ht="13.55" customHeight="1">
      <c r="A18" s="2"/>
      <c r="B18" s="7">
        <v>43749</v>
      </c>
      <c r="C18" t="s" s="3">
        <v>44</v>
      </c>
      <c r="D18" s="3"/>
      <c r="E18" s="5">
        <v>0</v>
      </c>
      <c r="F18" t="s" s="8">
        <v>53</v>
      </c>
      <c r="G18" s="5">
        <v>0</v>
      </c>
      <c r="H18" s="5">
        <f>G18*E18</f>
        <v>0</v>
      </c>
    </row>
    <row r="19" ht="13.55" customHeight="1">
      <c r="A19" s="2"/>
      <c r="B19" s="7">
        <v>43750</v>
      </c>
      <c r="C19" t="s" s="3">
        <v>35</v>
      </c>
      <c r="D19" s="2"/>
      <c r="E19" s="5">
        <v>1</v>
      </c>
      <c r="F19" t="s" s="8">
        <v>54</v>
      </c>
      <c r="G19" s="5">
        <f>287/0.8</f>
        <v>358.75</v>
      </c>
      <c r="H19" s="5">
        <f>G19*E19</f>
        <v>358.75</v>
      </c>
    </row>
    <row r="20" ht="13.55" customHeight="1">
      <c r="A20" s="2"/>
      <c r="B20" s="7">
        <v>43750</v>
      </c>
      <c r="C20" t="s" s="3">
        <v>40</v>
      </c>
      <c r="D20" s="3"/>
      <c r="E20" s="5">
        <v>10</v>
      </c>
      <c r="F20" t="s" s="8">
        <v>55</v>
      </c>
      <c r="G20" s="5">
        <f>41/0.8</f>
        <v>51.25</v>
      </c>
      <c r="H20" s="5">
        <f>G20*E20</f>
        <v>512.5</v>
      </c>
    </row>
    <row r="21" ht="13.55" customHeight="1">
      <c r="A21" s="2"/>
      <c r="B21" s="7">
        <v>43750</v>
      </c>
      <c r="C21" t="s" s="3">
        <v>40</v>
      </c>
      <c r="D21" s="3"/>
      <c r="E21" s="5">
        <v>0</v>
      </c>
      <c r="F21" t="s" s="8">
        <v>56</v>
      </c>
      <c r="G21" s="5">
        <v>12.5</v>
      </c>
      <c r="H21" s="5">
        <f>G21*E21</f>
        <v>0</v>
      </c>
    </row>
    <row r="22" ht="13.55" customHeight="1">
      <c r="A22" s="2"/>
      <c r="B22" s="7">
        <v>43750</v>
      </c>
      <c r="C22" t="s" s="3">
        <v>40</v>
      </c>
      <c r="D22" s="3"/>
      <c r="E22" s="5">
        <v>0</v>
      </c>
      <c r="F22" t="s" s="8">
        <v>57</v>
      </c>
      <c r="G22" s="5">
        <f>12/0.8</f>
        <v>15</v>
      </c>
      <c r="H22" s="5">
        <f>G22*E22</f>
        <v>0</v>
      </c>
    </row>
    <row r="23" ht="13.55" customHeight="1">
      <c r="A23" s="2"/>
      <c r="B23" s="7">
        <v>43750</v>
      </c>
      <c r="C23" t="s" s="3">
        <v>44</v>
      </c>
      <c r="D23" s="2"/>
      <c r="E23" s="5">
        <v>22</v>
      </c>
      <c r="F23" t="s" s="8">
        <v>58</v>
      </c>
      <c r="G23" s="5">
        <f>53.75</f>
        <v>53.75</v>
      </c>
      <c r="H23" s="5">
        <f>G23*E23</f>
        <v>1182.5</v>
      </c>
    </row>
    <row r="24" ht="13.55" customHeight="1">
      <c r="A24" s="2"/>
      <c r="B24" s="7">
        <v>43750</v>
      </c>
      <c r="C24" t="s" s="3">
        <v>35</v>
      </c>
      <c r="D24" s="2"/>
      <c r="E24" s="5">
        <v>0</v>
      </c>
      <c r="F24" t="s" s="8">
        <v>59</v>
      </c>
      <c r="G24" s="5">
        <v>345</v>
      </c>
      <c r="H24" s="5">
        <f>G24*E24</f>
        <v>0</v>
      </c>
    </row>
    <row r="25" ht="13.55" customHeight="1">
      <c r="A25" s="2"/>
      <c r="B25" s="7">
        <v>43750</v>
      </c>
      <c r="C25" t="s" s="3">
        <v>44</v>
      </c>
      <c r="D25" s="2"/>
      <c r="E25" s="5">
        <v>22</v>
      </c>
      <c r="F25" t="s" s="8">
        <v>60</v>
      </c>
      <c r="G25" s="5">
        <v>35</v>
      </c>
      <c r="H25" s="5">
        <f>G25*E25</f>
        <v>770</v>
      </c>
    </row>
    <row r="26" ht="13.55" customHeight="1">
      <c r="A26" s="2"/>
      <c r="B26" s="7">
        <v>43751</v>
      </c>
      <c r="C26" t="s" s="3">
        <v>35</v>
      </c>
      <c r="D26" s="3"/>
      <c r="E26" s="5">
        <v>1</v>
      </c>
      <c r="F26" t="s" s="8">
        <v>61</v>
      </c>
      <c r="G26" s="5">
        <v>345</v>
      </c>
      <c r="H26" s="5">
        <f>G26*E26</f>
        <v>345</v>
      </c>
    </row>
    <row r="27" ht="13.55" customHeight="1">
      <c r="A27" s="2"/>
      <c r="B27" s="7"/>
      <c r="C27" t="s" s="3">
        <v>62</v>
      </c>
      <c r="D27" s="2"/>
      <c r="E27" s="2"/>
      <c r="F27" s="9"/>
      <c r="G27" s="2"/>
      <c r="H27" s="5">
        <f>SUM(H3:H26)</f>
        <v>7837.75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8.83333" defaultRowHeight="15" customHeight="1" outlineLevelRow="0" outlineLevelCol="0"/>
  <cols>
    <col min="1" max="2" width="8.85156" style="10" customWidth="1"/>
    <col min="3" max="3" width="19.5" style="10" customWidth="1"/>
    <col min="4" max="4" width="11.5" style="10" customWidth="1"/>
    <col min="5" max="5" width="11.1719" style="10" customWidth="1"/>
    <col min="6" max="6" width="33.5" style="10" customWidth="1"/>
    <col min="7" max="7" width="8.85156" style="10" customWidth="1"/>
    <col min="8" max="256" width="8.85156" style="10" customWidth="1"/>
  </cols>
  <sheetData>
    <row r="1" ht="13.55" customHeight="1">
      <c r="A1" s="2"/>
      <c r="B1" s="2"/>
      <c r="C1" s="2"/>
      <c r="D1" s="2"/>
      <c r="E1" s="2"/>
      <c r="F1" s="2"/>
      <c r="G1" s="2"/>
    </row>
    <row r="2" ht="13.55" customHeight="1">
      <c r="A2" s="2"/>
      <c r="B2" t="s" s="3">
        <v>63</v>
      </c>
      <c r="C2" t="s" s="3">
        <v>64</v>
      </c>
      <c r="D2" t="s" s="3">
        <v>65</v>
      </c>
      <c r="E2" t="s" s="3">
        <v>66</v>
      </c>
      <c r="F2" t="s" s="3">
        <v>67</v>
      </c>
      <c r="G2" t="s" s="3">
        <v>68</v>
      </c>
    </row>
    <row r="3" ht="13.65" customHeight="1">
      <c r="A3" s="2"/>
      <c r="B3" t="s" s="3">
        <v>69</v>
      </c>
      <c r="C3" t="s" s="3">
        <v>70</v>
      </c>
      <c r="D3" t="s" s="3">
        <v>71</v>
      </c>
      <c r="E3" t="s" s="3">
        <v>72</v>
      </c>
      <c r="F3" t="s" s="3">
        <v>73</v>
      </c>
      <c r="G3" t="s" s="3">
        <v>74</v>
      </c>
    </row>
    <row r="4" ht="16.5" customHeight="1">
      <c r="A4" s="2"/>
      <c r="B4" t="s" s="3">
        <v>69</v>
      </c>
      <c r="C4" t="s" s="3">
        <v>75</v>
      </c>
      <c r="D4" t="s" s="3">
        <v>76</v>
      </c>
      <c r="E4" t="s" s="3">
        <v>77</v>
      </c>
      <c r="F4" t="s" s="11">
        <v>78</v>
      </c>
      <c r="G4" t="s" s="3">
        <v>75</v>
      </c>
    </row>
    <row r="5" ht="13.55" customHeight="1">
      <c r="A5" s="2"/>
      <c r="B5" t="s" s="3">
        <v>69</v>
      </c>
      <c r="C5" t="s" s="3">
        <v>79</v>
      </c>
      <c r="D5" t="s" s="3">
        <v>80</v>
      </c>
      <c r="E5" t="s" s="3">
        <v>81</v>
      </c>
      <c r="F5" t="s" s="3">
        <v>82</v>
      </c>
      <c r="G5" t="s" s="3">
        <v>83</v>
      </c>
    </row>
    <row r="6" ht="13.55" customHeight="1">
      <c r="A6" s="2"/>
      <c r="B6" t="s" s="3">
        <v>44</v>
      </c>
      <c r="C6" t="s" s="3">
        <v>84</v>
      </c>
      <c r="D6" t="s" s="3">
        <v>85</v>
      </c>
      <c r="E6" t="s" s="3">
        <v>86</v>
      </c>
      <c r="F6" t="s" s="3">
        <v>87</v>
      </c>
      <c r="G6" t="s" s="3">
        <v>88</v>
      </c>
    </row>
    <row r="7" ht="13.55" customHeight="1">
      <c r="A7" s="2"/>
      <c r="B7" t="s" s="3">
        <v>44</v>
      </c>
      <c r="C7" t="s" s="3">
        <v>89</v>
      </c>
      <c r="D7" t="s" s="3">
        <v>90</v>
      </c>
      <c r="E7" t="s" s="3">
        <v>91</v>
      </c>
      <c r="F7" t="s" s="3">
        <v>92</v>
      </c>
      <c r="G7" s="2"/>
    </row>
    <row r="8" ht="13.55" customHeight="1">
      <c r="A8" s="2"/>
      <c r="B8" t="s" s="3">
        <v>44</v>
      </c>
      <c r="C8" t="s" s="3">
        <v>93</v>
      </c>
      <c r="D8" t="s" s="3">
        <v>94</v>
      </c>
      <c r="E8" t="s" s="3">
        <v>95</v>
      </c>
      <c r="F8" t="s" s="3">
        <v>96</v>
      </c>
      <c r="G8" t="s" s="3">
        <v>83</v>
      </c>
    </row>
    <row r="9" ht="13.55" customHeight="1">
      <c r="A9" s="2"/>
      <c r="B9" t="s" s="3">
        <v>44</v>
      </c>
      <c r="C9" t="s" s="3">
        <v>97</v>
      </c>
      <c r="D9" t="s" s="3">
        <v>98</v>
      </c>
      <c r="E9" t="s" s="3">
        <v>99</v>
      </c>
      <c r="F9" t="s" s="3">
        <v>100</v>
      </c>
      <c r="G9" t="s" s="3">
        <v>83</v>
      </c>
    </row>
    <row r="10" ht="13.55" customHeight="1">
      <c r="A10" s="12"/>
      <c r="B10" s="13"/>
      <c r="C10" s="13"/>
      <c r="D10" s="13"/>
      <c r="E10" s="13"/>
      <c r="F10" s="13"/>
      <c r="G10" s="1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