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sasa07/Downloads/"/>
    </mc:Choice>
  </mc:AlternateContent>
  <xr:revisionPtr revIDLastSave="6" documentId="13_ncr:1_{1A1956B7-9770-5C47-B87A-C9C76BCC81E6}" xr6:coauthVersionLast="47" xr6:coauthVersionMax="47" xr10:uidLastSave="{E803849C-2CB5-4B96-AEAC-4F7F565C5FFC}"/>
  <bookViews>
    <workbookView xWindow="0" yWindow="500" windowWidth="25600" windowHeight="14520" xr2:uid="{1F2121AC-6A13-0B4A-A42D-A35B4922C1A2}"/>
  </bookViews>
  <sheets>
    <sheet name="Laboratorios" sheetId="14" r:id="rId1"/>
    <sheet name="Inducción a Herramientas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4" l="1"/>
  <c r="G22" i="15" l="1"/>
  <c r="H23" i="15"/>
  <c r="I23" i="15"/>
  <c r="J23" i="15"/>
  <c r="K23" i="15"/>
  <c r="J24" i="15" l="1"/>
  <c r="H24" i="15" s="1"/>
  <c r="K27" i="14"/>
  <c r="J27" i="14"/>
  <c r="I27" i="14"/>
  <c r="H27" i="14"/>
  <c r="J28" i="14" l="1"/>
  <c r="H28" i="14" s="1"/>
</calcChain>
</file>

<file path=xl/sharedStrings.xml><?xml version="1.0" encoding="utf-8"?>
<sst xmlns="http://schemas.openxmlformats.org/spreadsheetml/2006/main" count="121" uniqueCount="84">
  <si>
    <t>Indicador ABET</t>
  </si>
  <si>
    <t>Calificación Cualitativa</t>
  </si>
  <si>
    <t>Calificación Cuantitativa</t>
  </si>
  <si>
    <t>Supera el Criterio</t>
  </si>
  <si>
    <t>Sobresaliente</t>
  </si>
  <si>
    <t>Cumple el Criterio</t>
  </si>
  <si>
    <t>Suficiente</t>
  </si>
  <si>
    <t>En Desarrollo</t>
  </si>
  <si>
    <t>Aprendiz</t>
  </si>
  <si>
    <t>No Cumple las Expectativas</t>
  </si>
  <si>
    <t>Deficiente</t>
  </si>
  <si>
    <t>PRESENTACIÓN EN VIVO O VIDEO</t>
  </si>
  <si>
    <t>ABET</t>
  </si>
  <si>
    <t>%</t>
  </si>
  <si>
    <t>Comentarios</t>
  </si>
  <si>
    <t>Introducción</t>
  </si>
  <si>
    <t>Adecuada introducción y contextualización de la temática a tratar</t>
  </si>
  <si>
    <t>Leves fallas en claridad y presentación del contexto del tema y estado del arte</t>
  </si>
  <si>
    <t>Evidencia imprecisiones que generan confusión</t>
  </si>
  <si>
    <t>Poca información y dominio del enfoque del problema</t>
  </si>
  <si>
    <t>Discusión</t>
  </si>
  <si>
    <t>1.3
7.1</t>
  </si>
  <si>
    <t>Es evidente el despliegue de
habilidades de análisis y de pensamiento crítico</t>
  </si>
  <si>
    <t>Leves imprecisiones en el análisis presentado (confusión de conceptos)</t>
  </si>
  <si>
    <t>Fallas en el manejo conceptual relativo al análisis</t>
  </si>
  <si>
    <t>Es conceptualmente poca o nula la discusión</t>
  </si>
  <si>
    <t>Conclusiones</t>
  </si>
  <si>
    <t>Son evidentes afirmaciones contundentes que resumen los principales hallazgos relacionado al cumplimiento de los objetivos</t>
  </si>
  <si>
    <t>Presentan conclusiones generales que no se adecúan a los objetivos ni al análisis realizado</t>
  </si>
  <si>
    <t>No es claro ni coherente con el análisis realizado en la sección de discusión</t>
  </si>
  <si>
    <t>Conclusiones imprcisas y conceptualmente nulas</t>
  </si>
  <si>
    <t>Definición Metodología Experimental</t>
  </si>
  <si>
    <t>1.2</t>
  </si>
  <si>
    <t>Propone una metodología de implementación coherente</t>
  </si>
  <si>
    <t>Evidencia claramente una metodología seguida para el desarrollo de la práctica</t>
  </si>
  <si>
    <t>Hay una sugerencia de la metodología seguida para el desarrollo de la práctica</t>
  </si>
  <si>
    <t>No hay evidencia de un seguimiento claro de un proceso</t>
  </si>
  <si>
    <t>Modelado Teórico y/o Computacional</t>
  </si>
  <si>
    <t>7.2</t>
  </si>
  <si>
    <t>Propone un modelado replicable de la práctica que extiende los análisis de la práctica</t>
  </si>
  <si>
    <t>El modelado es replicable y representativo aunque con ciertos errores en su desarrollo que dan lugar a análisis erróneos</t>
  </si>
  <si>
    <t>El modelado no representa y extiende la práctica experimental realizada de manera satisfactoria</t>
  </si>
  <si>
    <t>No se realiza estudios con modelado</t>
  </si>
  <si>
    <t>Manejo de Incertidumbres</t>
  </si>
  <si>
    <t>Implementa el procedimiento estipulado en la literatura para el cálculo de incertidumbres y propagación de error</t>
  </si>
  <si>
    <t>Evidencia un procedimiento para el cálculo de la incertidumbre con ciertos errores en la propagación de error</t>
  </si>
  <si>
    <t>Se estima la incertidumbre mas no la propagación de error</t>
  </si>
  <si>
    <t>No se calculan incertidumbres ni propagación de error</t>
  </si>
  <si>
    <t>Expresión Gráfica</t>
  </si>
  <si>
    <t>Emplea figuras y/o planos para ilustrar conceptos, siempre de forma apropiada</t>
  </si>
  <si>
    <t>Es evidente el uso de expresiones gráficas pero con ciertos errores en los estándares</t>
  </si>
  <si>
    <t>Poco apoyo en la expresión gráfica para comunicar y son fallos en los estándares</t>
  </si>
  <si>
    <t>No emplea figuras y/o planos para ilustrar conceptos</t>
  </si>
  <si>
    <t>Lenguaje de Ingeniería</t>
  </si>
  <si>
    <t>Redacta párrafos claros y estructurados, son concisos y desarrollan completamente las ideas. Usa correctamente el vocabulario académico y técnico</t>
  </si>
  <si>
    <t>Redacta la mayoría de los párrafos de forma clara, pero podrían ser más concisos o desarrollar mejor las ideas. Usa correctamente el vocabulario académico y técnico</t>
  </si>
  <si>
    <t>Redacta algunos párrafos poco claros. Hay redundancia en la redacción, ideas incompletas, o varias imprecisiones en el vocabulario</t>
  </si>
  <si>
    <t>La mayoría de los párrafos no son claros por contener exceso de información, ideas pobremente desarrolladas, o un vocabulario inadecuado</t>
  </si>
  <si>
    <t>Total Ítems</t>
  </si>
  <si>
    <t>PESO</t>
  </si>
  <si>
    <t>CALIFICACIÓN</t>
  </si>
  <si>
    <t>LABORATORIO DE INDUCCIÓN A HERRAMIENTAS</t>
  </si>
  <si>
    <t>Proceso de Diseño</t>
  </si>
  <si>
    <t>Diseña un proceso de implementación sustentable</t>
  </si>
  <si>
    <t>Evidencia claramente una metodología seguida para el desarrollo del proyecto</t>
  </si>
  <si>
    <t>Hay una sugerencia de la metodología seguida para el desarrollo del proyecto</t>
  </si>
  <si>
    <t>Fuentes de Información</t>
  </si>
  <si>
    <t>7.1</t>
  </si>
  <si>
    <t>Ubica diligentemente fuentes de información adecuadas para entender y asimilar autónomamente nuevo conocimiento</t>
  </si>
  <si>
    <t>Ubica algunas  fuentes de información adecuadas para entender y asimilar  nuevo conocimiento, aunque requirió de ayuda externa para lograrlo</t>
  </si>
  <si>
    <t>Tiene dificultades ubicando fuentes de información y comprendiendo nuevo conocimiento</t>
  </si>
  <si>
    <t>No es capaz de ubicar nuevas fuentes de información que le permitan comprender nuevo conocimiento</t>
  </si>
  <si>
    <t>3.1.1</t>
  </si>
  <si>
    <t>Organización y Coherencia</t>
  </si>
  <si>
    <t>Demuestra coherencia y flujo lógico al redactar un documento</t>
  </si>
  <si>
    <t>Leves fallas de claridad y orden en el documento</t>
  </si>
  <si>
    <t>Poca coherencia y flujo lógico (no estructura) en el documento</t>
  </si>
  <si>
    <t>Documentación</t>
  </si>
  <si>
    <t>2.3.3</t>
  </si>
  <si>
    <t xml:space="preserve">Realiza de forma sistemática una documentación clara y detallada de los resultados de cada una de las fases del proceso de manufactura </t>
  </si>
  <si>
    <t>Realiza una documentación clara y generalmente detallada de los resultados de cada una de las fases del proceso de manufactura</t>
  </si>
  <si>
    <t>Realiza una documentación incompleta de los resultados de cada una de las fases del proceso de manufactura</t>
  </si>
  <si>
    <t>Realiza una documentación pobre del proceso de manufactura</t>
  </si>
  <si>
    <t>3.3.1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</si>
</sst>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  <font>
      <i/>
      <sz val="8"/>
      <color theme="1"/>
      <name val="Helvetica Neue"/>
      <family val="2"/>
    </font>
    <font>
      <sz val="11"/>
      <name val="Helvetica Neue"/>
      <family val="2"/>
    </font>
    <font>
      <b/>
      <sz val="14"/>
      <name val="Helvetica Neue"/>
      <family val="2"/>
    </font>
    <font>
      <b/>
      <sz val="1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0"/>
      <name val="Helvetica Neue"/>
      <family val="2"/>
    </font>
    <font>
      <b/>
      <sz val="10"/>
      <color rgb="FF00B0F0"/>
      <name val="Helvetica Neue"/>
      <family val="2"/>
    </font>
    <font>
      <b/>
      <sz val="11"/>
      <color theme="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Protection="1">
      <protection locked="0"/>
    </xf>
    <xf numFmtId="0" fontId="4" fillId="10" borderId="20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8" borderId="16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0" fillId="4" borderId="2" xfId="0" applyFont="1" applyFill="1" applyBorder="1" applyProtection="1"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vertical="center"/>
      <protection locked="0"/>
    </xf>
    <xf numFmtId="0" fontId="10" fillId="0" borderId="16" xfId="0" applyFont="1" applyBorder="1" applyAlignment="1" applyProtection="1">
      <alignment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11" fillId="5" borderId="23" xfId="0" applyFont="1" applyFill="1" applyBorder="1" applyAlignment="1" applyProtection="1">
      <alignment horizontal="center" vertical="center"/>
      <protection locked="0"/>
    </xf>
    <xf numFmtId="0" fontId="11" fillId="5" borderId="17" xfId="0" applyFont="1" applyFill="1" applyBorder="1" applyAlignment="1" applyProtection="1">
      <alignment horizontal="center" vertical="center"/>
      <protection locked="0"/>
    </xf>
    <xf numFmtId="0" fontId="11" fillId="5" borderId="16" xfId="0" applyFont="1" applyFill="1" applyBorder="1" applyAlignment="1" applyProtection="1">
      <alignment horizontal="center" vertical="center"/>
      <protection locked="0"/>
    </xf>
    <xf numFmtId="0" fontId="11" fillId="5" borderId="22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9" fillId="7" borderId="0" xfId="0" applyFont="1" applyFill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9" fillId="3" borderId="17" xfId="0" applyFont="1" applyFill="1" applyBorder="1" applyAlignment="1" applyProtection="1">
      <alignment horizontal="center" vertical="center"/>
      <protection locked="0"/>
    </xf>
    <xf numFmtId="0" fontId="9" fillId="3" borderId="16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 wrapText="1"/>
      <protection locked="0"/>
    </xf>
    <xf numFmtId="9" fontId="9" fillId="0" borderId="8" xfId="0" applyNumberFormat="1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4" borderId="24" xfId="0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3" fillId="4" borderId="10" xfId="0" applyFont="1" applyFill="1" applyBorder="1" applyAlignment="1" applyProtection="1">
      <alignment horizontal="center" vertical="center"/>
      <protection locked="0"/>
    </xf>
    <xf numFmtId="0" fontId="6" fillId="8" borderId="26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>
      <alignment horizontal="center"/>
    </xf>
    <xf numFmtId="0" fontId="4" fillId="10" borderId="20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7" borderId="15" xfId="0" applyFont="1" applyFill="1" applyBorder="1" applyAlignment="1" applyProtection="1">
      <alignment horizontal="right" vertical="center"/>
      <protection locked="0"/>
    </xf>
    <xf numFmtId="0" fontId="9" fillId="7" borderId="17" xfId="0" applyFont="1" applyFill="1" applyBorder="1" applyAlignment="1" applyProtection="1">
      <alignment horizontal="right" vertical="center"/>
      <protection locked="0"/>
    </xf>
    <xf numFmtId="0" fontId="9" fillId="2" borderId="12" xfId="0" applyFont="1" applyFill="1" applyBorder="1" applyAlignment="1" applyProtection="1">
      <alignment horizontal="right" vertical="center"/>
      <protection locked="0"/>
    </xf>
    <xf numFmtId="0" fontId="9" fillId="2" borderId="13" xfId="0" applyFont="1" applyFill="1" applyBorder="1" applyAlignment="1" applyProtection="1">
      <alignment horizontal="right" vertical="center"/>
      <protection locked="0"/>
    </xf>
    <xf numFmtId="0" fontId="9" fillId="7" borderId="21" xfId="0" applyFont="1" applyFill="1" applyBorder="1" applyAlignment="1" applyProtection="1">
      <alignment horizontal="center"/>
      <protection locked="0"/>
    </xf>
    <xf numFmtId="0" fontId="9" fillId="7" borderId="13" xfId="0" applyFont="1" applyFill="1" applyBorder="1" applyAlignment="1" applyProtection="1">
      <alignment horizontal="center"/>
      <protection locked="0"/>
    </xf>
    <xf numFmtId="2" fontId="9" fillId="7" borderId="13" xfId="0" applyNumberFormat="1" applyFont="1" applyFill="1" applyBorder="1" applyAlignment="1" applyProtection="1">
      <alignment horizontal="center"/>
      <protection locked="0"/>
    </xf>
    <xf numFmtId="2" fontId="9" fillId="7" borderId="25" xfId="0" applyNumberFormat="1" applyFont="1" applyFill="1" applyBorder="1" applyAlignment="1" applyProtection="1">
      <alignment horizontal="center"/>
      <protection locked="0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18" xfId="0" applyFont="1" applyFill="1" applyBorder="1" applyAlignment="1" applyProtection="1">
      <alignment horizontal="center" vertical="center"/>
      <protection locked="0"/>
    </xf>
    <xf numFmtId="0" fontId="2" fillId="9" borderId="17" xfId="0" applyFont="1" applyFill="1" applyBorder="1" applyAlignment="1" applyProtection="1">
      <alignment horizontal="left" vertical="center" wrapText="1"/>
      <protection locked="0"/>
    </xf>
    <xf numFmtId="0" fontId="2" fillId="9" borderId="16" xfId="0" applyFont="1" applyFill="1" applyBorder="1" applyAlignment="1" applyProtection="1">
      <alignment horizontal="left" vertical="center" wrapText="1"/>
      <protection locked="0"/>
    </xf>
    <xf numFmtId="0" fontId="2" fillId="9" borderId="14" xfId="0" applyFont="1" applyFill="1" applyBorder="1" applyAlignment="1" applyProtection="1">
      <alignment horizontal="left" vertical="center" wrapText="1"/>
      <protection locked="0"/>
    </xf>
    <xf numFmtId="0" fontId="2" fillId="9" borderId="5" xfId="0" applyFont="1" applyFill="1" applyBorder="1" applyAlignment="1" applyProtection="1">
      <alignment horizontal="left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2" fontId="9" fillId="0" borderId="23" xfId="0" applyNumberFormat="1" applyFont="1" applyBorder="1" applyAlignment="1" applyProtection="1">
      <alignment horizontal="center" vertical="center" wrapText="1"/>
      <protection locked="0"/>
    </xf>
    <xf numFmtId="2" fontId="9" fillId="0" borderId="7" xfId="0" applyNumberFormat="1" applyFont="1" applyBorder="1" applyAlignment="1" applyProtection="1">
      <alignment horizontal="center" vertical="center" wrapText="1"/>
      <protection locked="0"/>
    </xf>
    <xf numFmtId="0" fontId="11" fillId="9" borderId="28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2" fillId="6" borderId="29" xfId="0" applyFont="1" applyFill="1" applyBorder="1" applyAlignment="1" applyProtection="1">
      <alignment horizontal="left" vertical="center" wrapText="1"/>
      <protection locked="0"/>
    </xf>
    <xf numFmtId="0" fontId="12" fillId="6" borderId="1" xfId="0" applyFont="1" applyFill="1" applyBorder="1" applyAlignment="1" applyProtection="1">
      <alignment horizontal="left" vertical="center" wrapText="1"/>
      <protection locked="0"/>
    </xf>
    <xf numFmtId="0" fontId="12" fillId="6" borderId="19" xfId="0" applyFont="1" applyFill="1" applyBorder="1" applyAlignment="1" applyProtection="1">
      <alignment horizontal="left" vertical="center" wrapText="1"/>
      <protection locked="0"/>
    </xf>
    <xf numFmtId="0" fontId="12" fillId="6" borderId="11" xfId="0" applyFont="1" applyFill="1" applyBorder="1" applyAlignment="1" applyProtection="1">
      <alignment horizontal="left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/>
      <protection locked="0"/>
    </xf>
    <xf numFmtId="0" fontId="14" fillId="4" borderId="4" xfId="0" applyFont="1" applyFill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5" fillId="9" borderId="17" xfId="0" applyFont="1" applyFill="1" applyBorder="1" applyAlignment="1" applyProtection="1">
      <alignment horizontal="left" vertical="center" wrapText="1"/>
      <protection locked="0"/>
    </xf>
    <xf numFmtId="0" fontId="15" fillId="9" borderId="16" xfId="0" applyFont="1" applyFill="1" applyBorder="1" applyAlignment="1" applyProtection="1">
      <alignment horizontal="left" vertical="center" wrapText="1"/>
      <protection locked="0"/>
    </xf>
    <xf numFmtId="0" fontId="15" fillId="9" borderId="14" xfId="0" applyFont="1" applyFill="1" applyBorder="1" applyAlignment="1" applyProtection="1">
      <alignment horizontal="left" vertical="center" wrapText="1"/>
      <protection locked="0"/>
    </xf>
    <xf numFmtId="0" fontId="15" fillId="9" borderId="5" xfId="0" applyFont="1" applyFill="1" applyBorder="1" applyAlignment="1" applyProtection="1">
      <alignment horizontal="left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16" fillId="0" borderId="26" xfId="0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815F-E663-614B-9012-6227B2A1AD1A}">
  <dimension ref="C2:W30"/>
  <sheetViews>
    <sheetView showGridLines="0" tabSelected="1" zoomScaleNormal="100" workbookViewId="0"/>
  </sheetViews>
  <sheetFormatPr defaultColWidth="11.375" defaultRowHeight="15.95"/>
  <cols>
    <col min="1" max="1" width="6.5" style="1" customWidth="1"/>
    <col min="2" max="2" width="2.125" style="1" bestFit="1" customWidth="1"/>
    <col min="3" max="3" width="5" style="1" bestFit="1" customWidth="1"/>
    <col min="4" max="4" width="12" style="1" customWidth="1"/>
    <col min="5" max="5" width="4.125" style="1" customWidth="1"/>
    <col min="6" max="7" width="5.875" style="1" customWidth="1"/>
    <col min="8" max="11" width="25" style="1" customWidth="1"/>
    <col min="12" max="12" width="59.375" style="1" customWidth="1"/>
    <col min="13" max="13" width="11.375" style="1"/>
    <col min="14" max="14" width="29.875" style="1" bestFit="1" customWidth="1"/>
    <col min="15" max="15" width="97.375" style="1" customWidth="1"/>
    <col min="16" max="16384" width="11.375" style="1"/>
  </cols>
  <sheetData>
    <row r="2" spans="3:23">
      <c r="C2" s="66" t="s">
        <v>0</v>
      </c>
      <c r="D2" s="67"/>
      <c r="E2" s="67"/>
      <c r="F2" s="67"/>
      <c r="G2" s="37"/>
      <c r="H2" s="2" t="s">
        <v>1</v>
      </c>
      <c r="I2" s="3" t="s">
        <v>2</v>
      </c>
      <c r="N2" s="4"/>
      <c r="O2" s="4"/>
    </row>
    <row r="3" spans="3:23">
      <c r="C3" s="68" t="s">
        <v>3</v>
      </c>
      <c r="D3" s="69"/>
      <c r="E3" s="69"/>
      <c r="F3" s="69"/>
      <c r="G3" s="36"/>
      <c r="H3" s="36" t="s">
        <v>4</v>
      </c>
      <c r="I3" s="5">
        <v>5</v>
      </c>
      <c r="N3" s="4"/>
      <c r="O3" s="4"/>
    </row>
    <row r="4" spans="3:23">
      <c r="C4" s="70" t="s">
        <v>5</v>
      </c>
      <c r="D4" s="71"/>
      <c r="E4" s="71"/>
      <c r="F4" s="71"/>
      <c r="G4" s="39"/>
      <c r="H4" s="39" t="s">
        <v>6</v>
      </c>
      <c r="I4" s="6">
        <v>4</v>
      </c>
      <c r="N4" s="4"/>
      <c r="O4" s="4"/>
    </row>
    <row r="5" spans="3:23">
      <c r="C5" s="70" t="s">
        <v>7</v>
      </c>
      <c r="D5" s="71"/>
      <c r="E5" s="71"/>
      <c r="F5" s="71"/>
      <c r="G5" s="39"/>
      <c r="H5" s="39" t="s">
        <v>8</v>
      </c>
      <c r="I5" s="6">
        <v>3</v>
      </c>
      <c r="N5" s="4"/>
      <c r="O5" s="4"/>
    </row>
    <row r="6" spans="3:23">
      <c r="C6" s="72" t="s">
        <v>9</v>
      </c>
      <c r="D6" s="73"/>
      <c r="E6" s="73"/>
      <c r="F6" s="73"/>
      <c r="G6" s="38"/>
      <c r="H6" s="38" t="s">
        <v>10</v>
      </c>
      <c r="I6" s="7">
        <v>1.5</v>
      </c>
      <c r="N6" s="4"/>
      <c r="O6" s="4"/>
    </row>
    <row r="7" spans="3:23" ht="17.100000000000001" thickBot="1">
      <c r="N7" s="4"/>
      <c r="O7" s="4"/>
    </row>
    <row r="8" spans="3:23">
      <c r="C8" s="13"/>
      <c r="D8" s="64" t="s">
        <v>11</v>
      </c>
      <c r="E8" s="64"/>
      <c r="F8" s="64"/>
      <c r="G8" s="64"/>
      <c r="H8" s="64"/>
      <c r="I8" s="64"/>
      <c r="J8" s="64"/>
      <c r="K8" s="64"/>
      <c r="L8" s="65"/>
    </row>
    <row r="9" spans="3:23">
      <c r="C9" s="14"/>
      <c r="D9" s="15"/>
      <c r="E9" s="16"/>
      <c r="F9" s="17" t="s">
        <v>12</v>
      </c>
      <c r="G9" s="18" t="s">
        <v>13</v>
      </c>
      <c r="H9" s="19" t="s">
        <v>4</v>
      </c>
      <c r="I9" s="20" t="s">
        <v>6</v>
      </c>
      <c r="J9" s="20" t="s">
        <v>8</v>
      </c>
      <c r="K9" s="21" t="s">
        <v>10</v>
      </c>
      <c r="L9" s="22" t="s">
        <v>14</v>
      </c>
    </row>
    <row r="10" spans="3:23" ht="24" customHeight="1">
      <c r="C10" s="48">
        <v>1</v>
      </c>
      <c r="D10" s="50" t="s">
        <v>15</v>
      </c>
      <c r="E10" s="51"/>
      <c r="F10" s="54"/>
      <c r="G10" s="56">
        <v>0.05</v>
      </c>
      <c r="H10" s="35" t="s">
        <v>16</v>
      </c>
      <c r="I10" s="35" t="s">
        <v>17</v>
      </c>
      <c r="J10" s="35" t="s">
        <v>18</v>
      </c>
      <c r="K10" s="35" t="s">
        <v>19</v>
      </c>
      <c r="L10" s="60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3:23" ht="18">
      <c r="C11" s="49"/>
      <c r="D11" s="52"/>
      <c r="E11" s="53"/>
      <c r="F11" s="55"/>
      <c r="G11" s="57"/>
      <c r="H11" s="31"/>
      <c r="I11" s="31"/>
      <c r="J11" s="31"/>
      <c r="K11" s="31"/>
      <c r="L11" s="61"/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3:23" ht="35.25">
      <c r="C12" s="48">
        <v>2</v>
      </c>
      <c r="D12" s="50" t="s">
        <v>20</v>
      </c>
      <c r="E12" s="51"/>
      <c r="F12" s="80" t="s">
        <v>21</v>
      </c>
      <c r="G12" s="56">
        <v>0.25</v>
      </c>
      <c r="H12" s="35" t="s">
        <v>22</v>
      </c>
      <c r="I12" s="35" t="s">
        <v>23</v>
      </c>
      <c r="J12" s="35" t="s">
        <v>24</v>
      </c>
      <c r="K12" s="35" t="s">
        <v>25</v>
      </c>
      <c r="L12" s="6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3:23" ht="15">
      <c r="C13" s="49"/>
      <c r="D13" s="52"/>
      <c r="E13" s="53"/>
      <c r="F13" s="81"/>
      <c r="G13" s="57"/>
      <c r="H13" s="31"/>
      <c r="I13" s="31"/>
      <c r="J13" s="31"/>
      <c r="K13" s="31"/>
      <c r="L13" s="61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3:23" ht="47.25">
      <c r="C14" s="48">
        <v>3</v>
      </c>
      <c r="D14" s="50" t="s">
        <v>26</v>
      </c>
      <c r="E14" s="51"/>
      <c r="F14" s="54"/>
      <c r="G14" s="56">
        <v>0.1</v>
      </c>
      <c r="H14" s="35" t="s">
        <v>27</v>
      </c>
      <c r="I14" s="35" t="s">
        <v>28</v>
      </c>
      <c r="J14" s="35" t="s">
        <v>29</v>
      </c>
      <c r="K14" s="35" t="s">
        <v>30</v>
      </c>
      <c r="L14" s="61"/>
    </row>
    <row r="15" spans="3:23" ht="15">
      <c r="C15" s="49"/>
      <c r="D15" s="52"/>
      <c r="E15" s="53"/>
      <c r="F15" s="55"/>
      <c r="G15" s="57"/>
      <c r="H15" s="31"/>
      <c r="I15" s="31"/>
      <c r="J15" s="31"/>
      <c r="K15" s="31"/>
      <c r="L15" s="61"/>
    </row>
    <row r="16" spans="3:23" ht="45.95" customHeight="1">
      <c r="C16" s="48">
        <v>4</v>
      </c>
      <c r="D16" s="50" t="s">
        <v>31</v>
      </c>
      <c r="E16" s="51"/>
      <c r="F16" s="80" t="s">
        <v>32</v>
      </c>
      <c r="G16" s="56">
        <v>0.2</v>
      </c>
      <c r="H16" s="35" t="s">
        <v>33</v>
      </c>
      <c r="I16" s="35" t="s">
        <v>34</v>
      </c>
      <c r="J16" s="35" t="s">
        <v>35</v>
      </c>
      <c r="K16" s="35" t="s">
        <v>36</v>
      </c>
      <c r="L16" s="61"/>
    </row>
    <row r="17" spans="3:12" ht="15">
      <c r="C17" s="49"/>
      <c r="D17" s="52"/>
      <c r="E17" s="53"/>
      <c r="F17" s="81"/>
      <c r="G17" s="57"/>
      <c r="H17" s="31"/>
      <c r="I17" s="31"/>
      <c r="J17" s="31"/>
      <c r="K17" s="31"/>
      <c r="L17" s="61"/>
    </row>
    <row r="18" spans="3:12" ht="47.25">
      <c r="C18" s="48">
        <v>5</v>
      </c>
      <c r="D18" s="50" t="s">
        <v>37</v>
      </c>
      <c r="E18" s="51"/>
      <c r="F18" s="80" t="s">
        <v>38</v>
      </c>
      <c r="G18" s="56">
        <v>0.2</v>
      </c>
      <c r="H18" s="35" t="s">
        <v>39</v>
      </c>
      <c r="I18" s="35" t="s">
        <v>40</v>
      </c>
      <c r="J18" s="8" t="s">
        <v>41</v>
      </c>
      <c r="K18" s="35" t="s">
        <v>42</v>
      </c>
      <c r="L18" s="61"/>
    </row>
    <row r="19" spans="3:12" ht="15">
      <c r="C19" s="49"/>
      <c r="D19" s="52"/>
      <c r="E19" s="53"/>
      <c r="F19" s="81"/>
      <c r="G19" s="57"/>
      <c r="H19" s="31"/>
      <c r="I19" s="31"/>
      <c r="J19" s="23"/>
      <c r="K19" s="31"/>
      <c r="L19" s="61"/>
    </row>
    <row r="20" spans="3:12" ht="35.25">
      <c r="C20" s="48">
        <v>6</v>
      </c>
      <c r="D20" s="50" t="s">
        <v>43</v>
      </c>
      <c r="E20" s="51"/>
      <c r="F20" s="54"/>
      <c r="G20" s="56">
        <v>0.05</v>
      </c>
      <c r="H20" s="35" t="s">
        <v>44</v>
      </c>
      <c r="I20" s="35" t="s">
        <v>45</v>
      </c>
      <c r="J20" s="35" t="s">
        <v>46</v>
      </c>
      <c r="K20" s="35" t="s">
        <v>47</v>
      </c>
      <c r="L20" s="61"/>
    </row>
    <row r="21" spans="3:12">
      <c r="C21" s="49"/>
      <c r="D21" s="52"/>
      <c r="E21" s="53"/>
      <c r="F21" s="55"/>
      <c r="G21" s="57"/>
      <c r="H21" s="31"/>
      <c r="I21" s="31"/>
      <c r="J21" s="31"/>
      <c r="K21" s="31"/>
      <c r="L21" s="61"/>
    </row>
    <row r="22" spans="3:12" ht="36">
      <c r="C22" s="48">
        <v>7</v>
      </c>
      <c r="D22" s="50" t="s">
        <v>48</v>
      </c>
      <c r="E22" s="51"/>
      <c r="F22" s="54"/>
      <c r="G22" s="56">
        <v>0.1</v>
      </c>
      <c r="H22" s="35" t="s">
        <v>49</v>
      </c>
      <c r="I22" s="35" t="s">
        <v>50</v>
      </c>
      <c r="J22" s="35" t="s">
        <v>51</v>
      </c>
      <c r="K22" s="35" t="s">
        <v>52</v>
      </c>
      <c r="L22" s="61"/>
    </row>
    <row r="23" spans="3:12">
      <c r="C23" s="49"/>
      <c r="D23" s="52"/>
      <c r="E23" s="53"/>
      <c r="F23" s="55"/>
      <c r="G23" s="57"/>
      <c r="H23" s="31"/>
      <c r="I23" s="31"/>
      <c r="J23" s="31"/>
      <c r="K23" s="31"/>
      <c r="L23" s="61"/>
    </row>
    <row r="24" spans="3:12" ht="60">
      <c r="C24" s="48">
        <v>8</v>
      </c>
      <c r="D24" s="50" t="s">
        <v>53</v>
      </c>
      <c r="E24" s="51"/>
      <c r="F24" s="54"/>
      <c r="G24" s="56">
        <v>0.05</v>
      </c>
      <c r="H24" s="35" t="s">
        <v>54</v>
      </c>
      <c r="I24" s="35" t="s">
        <v>55</v>
      </c>
      <c r="J24" s="35" t="s">
        <v>56</v>
      </c>
      <c r="K24" s="35" t="s">
        <v>57</v>
      </c>
      <c r="L24" s="61"/>
    </row>
    <row r="25" spans="3:12" ht="19.5" customHeight="1">
      <c r="C25" s="49"/>
      <c r="D25" s="52"/>
      <c r="E25" s="53"/>
      <c r="F25" s="55"/>
      <c r="G25" s="57"/>
      <c r="H25" s="31"/>
      <c r="I25" s="31"/>
      <c r="J25" s="31"/>
      <c r="K25" s="31"/>
      <c r="L25" s="61"/>
    </row>
    <row r="26" spans="3:12">
      <c r="C26" s="58" t="s">
        <v>58</v>
      </c>
      <c r="D26" s="59"/>
      <c r="E26" s="59"/>
      <c r="F26" s="29">
        <v>8</v>
      </c>
      <c r="G26" s="30">
        <f>SUM(G10:G25)</f>
        <v>1</v>
      </c>
      <c r="H26" s="32"/>
      <c r="I26" s="33"/>
      <c r="J26" s="33"/>
      <c r="K26" s="34"/>
      <c r="L26" s="62"/>
    </row>
    <row r="27" spans="3:12" ht="15.75" customHeight="1">
      <c r="C27" s="40" t="s">
        <v>59</v>
      </c>
      <c r="D27" s="41"/>
      <c r="E27" s="41"/>
      <c r="F27" s="24"/>
      <c r="G27" s="24"/>
      <c r="H27" s="25">
        <f>SUM(IFERROR(VLOOKUP(IF(H$11="X",H$9,""),$H$3:$I$6,2,0)*$G$10,0),IFERROR(VLOOKUP(IF(H$13="X",H$9,""),$H$3:$I$6,2,0)*$G$12,0),IFERROR(VLOOKUP(IF(H$15="X",H$9,""),$H$3:$I$6,2,0)*$G$14,0),IFERROR(VLOOKUP(IF(H$17="X",H$9,""),$H$3:$I$6,2,0)*$G$16,0),IFERROR(VLOOKUP(IF(H$19="X",H$9,""),$H$3:$I$6,2,0)*$G$18,0),IFERROR(VLOOKUP(IF(H$21="X",H$9,""),$H$3:$I$6,2,0)*$G$20,0),IFERROR(VLOOKUP(IF(H$23="X",H$9,""),$H$3:$I$6,2,0)*$G$22,0),IFERROR(VLOOKUP(IF(H$25="X",H$9,""),$H$3:$I$6,2,0)*$G$24,0),IFERROR(VLOOKUP(IF(#REF!="X",H$9,""),$H$3:$I$6,2,0)*#REF!,0))</f>
        <v>0</v>
      </c>
      <c r="I27" s="26">
        <f>SUM(IFERROR(VLOOKUP(IF(I$11="X",I$9,""),$H$3:$I$6,2,0)*$G$10,0),IFERROR(VLOOKUP(IF(I$13="X",I$9,""),$H$3:$I$6,2,0)*$G$12,0),IFERROR(VLOOKUP(IF(I$15="X",I$9,""),$H$3:$I$6,2,0)*$G$14,0),IFERROR(VLOOKUP(IF(I$17="X",I$9,""),$H$3:$I$6,2,0)*$G$16,0),IFERROR(VLOOKUP(IF(I$19="X",I$9,""),$H$3:$I$6,2,0)*$G$18,0),IFERROR(VLOOKUP(IF(I$21="X",I$9,""),$H$3:$I$6,2,0)*$G$20,0),IFERROR(VLOOKUP(IF(I$23="X",I$9,""),$H$3:$I$6,2,0)*$G$22,0),IFERROR(VLOOKUP(IF(I$25="X",I$9,""),$H$3:$I$6,2,0)*$G$24,0),IFERROR(VLOOKUP(IF(#REF!="X",I$9,""),$H$3:$I$6,2,0)*#REF!,0))</f>
        <v>0</v>
      </c>
      <c r="J27" s="26">
        <f>SUM(IFERROR(VLOOKUP(IF(J$11="X",J$9,""),$H$3:$I$6,2,0)*$G$10,0),IFERROR(VLOOKUP(IF(J$13="X",J$9,""),$H$3:$I$6,2,0)*$G$12,0),IFERROR(VLOOKUP(IF(J$15="X",J$9,""),$H$3:$I$6,2,0)*$G$14,0),IFERROR(VLOOKUP(IF(J$17="X",J$9,""),$H$3:$I$6,2,0)*$G$16,0),IFERROR(VLOOKUP(IF(J$19="X",J$9,""),$H$3:$I$6,2,0)*$G$18,0),IFERROR(VLOOKUP(IF(J$21="X",J$9,""),$H$3:$I$6,2,0)*$G$20,0),IFERROR(VLOOKUP(IF(J$23="X",J$9,""),$H$3:$I$6,2,0)*$G$22,0),IFERROR(VLOOKUP(IF(J$25="X",J$9,""),$H$3:$I$6,2,0)*$G$24,0),IFERROR(VLOOKUP(IF(#REF!="X",J$9,""),$H$3:$I$6,2,0)*#REF!,0))</f>
        <v>0</v>
      </c>
      <c r="K27" s="27">
        <f>SUM(IFERROR(VLOOKUP(IF(K$11="X",K$9,""),$H$3:$I$6,2,0)*$G$10,0),IFERROR(VLOOKUP(IF(K$13="X",K$9,""),$H$3:$I$6,2,0)*$G$12,0),IFERROR(VLOOKUP(IF(K$15="X",K$9,""),$H$3:$I$6,2,0)*$G$14,0),IFERROR(VLOOKUP(IF(K$17="X",K$9,""),$H$3:$I$6,2,0)*$G$16,0),IFERROR(VLOOKUP(IF(K$19="X",K$9,""),$H$3:$I$6,2,0)*$G$18,0),IFERROR(VLOOKUP(IF(K$21="X",K$9,""),$H$3:$I$6,2,0)*$G$20,0),IFERROR(VLOOKUP(IF(K$23="X",K$9,""),$H$3:$I$6,2,0)*$G$22,0),IFERROR(VLOOKUP(IF(K$25="X",K$9,""),$H$3:$I$6,2,0)*$G$24,0),IFERROR(VLOOKUP(IF(#REF!="X",K$9,""),$H$3:$I$6,2,0)*#REF!,0))</f>
        <v>0</v>
      </c>
      <c r="L27" s="62"/>
    </row>
    <row r="28" spans="3:12" ht="19.5" customHeight="1" thickBot="1">
      <c r="C28" s="42" t="s">
        <v>60</v>
      </c>
      <c r="D28" s="43"/>
      <c r="E28" s="43"/>
      <c r="F28" s="28"/>
      <c r="G28" s="28"/>
      <c r="H28" s="44" t="str">
        <f>IF(AND(4.5&lt;=J28,J28&lt;=$I$3),$H$3,IF(AND(J28&gt;=$I$4,J28&lt;4.5),$H$4,IF(AND(J28&gt;=$I$5,J28&lt;$I$4),$H$5,IF(AND(J28&gt;=$I$6,J28&lt;$I$5),$H$6,"ERROR"))))</f>
        <v>ERROR</v>
      </c>
      <c r="I28" s="45"/>
      <c r="J28" s="46">
        <f>SUM(H27:K27)</f>
        <v>0</v>
      </c>
      <c r="K28" s="47"/>
      <c r="L28" s="63"/>
    </row>
    <row r="29" spans="3:12" ht="16.5" customHeight="1"/>
    <row r="30" spans="3:12" ht="16.5" customHeight="1"/>
  </sheetData>
  <mergeCells count="44">
    <mergeCell ref="D8:L8"/>
    <mergeCell ref="C2:F2"/>
    <mergeCell ref="C3:F3"/>
    <mergeCell ref="C4:F4"/>
    <mergeCell ref="C5:F5"/>
    <mergeCell ref="C6:F6"/>
    <mergeCell ref="C10:C11"/>
    <mergeCell ref="D10:E11"/>
    <mergeCell ref="F10:F11"/>
    <mergeCell ref="G10:G11"/>
    <mergeCell ref="L10:L28"/>
    <mergeCell ref="C12:C13"/>
    <mergeCell ref="D12:E13"/>
    <mergeCell ref="F12:F13"/>
    <mergeCell ref="G12:G13"/>
    <mergeCell ref="C14:C15"/>
    <mergeCell ref="D14:E15"/>
    <mergeCell ref="F14:F15"/>
    <mergeCell ref="G14:G15"/>
    <mergeCell ref="C16:C17"/>
    <mergeCell ref="D16:E17"/>
    <mergeCell ref="F16:F17"/>
    <mergeCell ref="G16:G17"/>
    <mergeCell ref="C18:C19"/>
    <mergeCell ref="D18:E19"/>
    <mergeCell ref="F18:F19"/>
    <mergeCell ref="G18:G19"/>
    <mergeCell ref="C20:C21"/>
    <mergeCell ref="D20:E21"/>
    <mergeCell ref="F20:F21"/>
    <mergeCell ref="G20:G21"/>
    <mergeCell ref="C22:C23"/>
    <mergeCell ref="D22:E23"/>
    <mergeCell ref="F22:F23"/>
    <mergeCell ref="G22:G23"/>
    <mergeCell ref="C27:E27"/>
    <mergeCell ref="C28:E28"/>
    <mergeCell ref="H28:I28"/>
    <mergeCell ref="J28:K28"/>
    <mergeCell ref="C24:C25"/>
    <mergeCell ref="D24:E25"/>
    <mergeCell ref="F24:F25"/>
    <mergeCell ref="G24:G25"/>
    <mergeCell ref="C26:E26"/>
  </mergeCells>
  <pageMargins left="0.7" right="0.7" top="0.75" bottom="0.75" header="0.3" footer="0.3"/>
  <ignoredErrors>
    <ignoredError sqref="H27:K2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3685-029A-40F8-B099-BC51A2F145C3}">
  <dimension ref="C2:W26"/>
  <sheetViews>
    <sheetView showGridLines="0" zoomScaleNormal="100" workbookViewId="0"/>
  </sheetViews>
  <sheetFormatPr defaultColWidth="11.375" defaultRowHeight="15.95"/>
  <cols>
    <col min="1" max="1" width="6.5" style="1" customWidth="1"/>
    <col min="2" max="2" width="2.125" style="1" bestFit="1" customWidth="1"/>
    <col min="3" max="3" width="5" style="1" bestFit="1" customWidth="1"/>
    <col min="4" max="4" width="12" style="1" customWidth="1"/>
    <col min="5" max="5" width="4.125" style="1" customWidth="1"/>
    <col min="6" max="7" width="5.875" style="1" customWidth="1"/>
    <col min="8" max="11" width="21.375" style="1" customWidth="1"/>
    <col min="12" max="12" width="59.375" style="1" customWidth="1"/>
    <col min="13" max="13" width="11.375" style="1"/>
    <col min="14" max="14" width="29.875" style="1" bestFit="1" customWidth="1"/>
    <col min="15" max="15" width="97.375" style="1" customWidth="1"/>
    <col min="16" max="16384" width="11.375" style="1"/>
  </cols>
  <sheetData>
    <row r="2" spans="3:23" ht="30">
      <c r="C2" s="66" t="s">
        <v>0</v>
      </c>
      <c r="D2" s="67"/>
      <c r="E2" s="67"/>
      <c r="F2" s="67"/>
      <c r="G2" s="37"/>
      <c r="H2" s="2" t="s">
        <v>1</v>
      </c>
      <c r="I2" s="3" t="s">
        <v>2</v>
      </c>
      <c r="N2" s="4"/>
      <c r="O2" s="4"/>
    </row>
    <row r="3" spans="3:23">
      <c r="C3" s="68" t="s">
        <v>3</v>
      </c>
      <c r="D3" s="69"/>
      <c r="E3" s="69"/>
      <c r="F3" s="69"/>
      <c r="G3" s="36"/>
      <c r="H3" s="36" t="s">
        <v>4</v>
      </c>
      <c r="I3" s="5">
        <v>5</v>
      </c>
      <c r="N3" s="4"/>
      <c r="O3" s="4"/>
    </row>
    <row r="4" spans="3:23">
      <c r="C4" s="70" t="s">
        <v>5</v>
      </c>
      <c r="D4" s="71"/>
      <c r="E4" s="71"/>
      <c r="F4" s="71"/>
      <c r="G4" s="39"/>
      <c r="H4" s="39" t="s">
        <v>6</v>
      </c>
      <c r="I4" s="6">
        <v>4</v>
      </c>
      <c r="N4" s="4"/>
      <c r="O4" s="4"/>
    </row>
    <row r="5" spans="3:23">
      <c r="C5" s="70" t="s">
        <v>7</v>
      </c>
      <c r="D5" s="71"/>
      <c r="E5" s="71"/>
      <c r="F5" s="71"/>
      <c r="G5" s="39"/>
      <c r="H5" s="39" t="s">
        <v>8</v>
      </c>
      <c r="I5" s="6">
        <v>3</v>
      </c>
      <c r="N5" s="4"/>
      <c r="O5" s="4"/>
    </row>
    <row r="6" spans="3:23">
      <c r="C6" s="72" t="s">
        <v>9</v>
      </c>
      <c r="D6" s="73"/>
      <c r="E6" s="73"/>
      <c r="F6" s="73"/>
      <c r="G6" s="38"/>
      <c r="H6" s="38" t="s">
        <v>10</v>
      </c>
      <c r="I6" s="7">
        <v>1.5</v>
      </c>
      <c r="N6" s="4"/>
      <c r="O6" s="4"/>
    </row>
    <row r="7" spans="3:23" ht="17.100000000000001" thickBot="1">
      <c r="N7" s="4"/>
      <c r="O7" s="4"/>
    </row>
    <row r="8" spans="3:23">
      <c r="C8" s="13"/>
      <c r="D8" s="64" t="s">
        <v>61</v>
      </c>
      <c r="E8" s="64"/>
      <c r="F8" s="64"/>
      <c r="G8" s="64"/>
      <c r="H8" s="64"/>
      <c r="I8" s="64"/>
      <c r="J8" s="64"/>
      <c r="K8" s="64"/>
      <c r="L8" s="65"/>
    </row>
    <row r="9" spans="3:23">
      <c r="C9" s="14"/>
      <c r="D9" s="15"/>
      <c r="E9" s="16"/>
      <c r="F9" s="17" t="s">
        <v>12</v>
      </c>
      <c r="G9" s="18" t="s">
        <v>13</v>
      </c>
      <c r="H9" s="19" t="s">
        <v>4</v>
      </c>
      <c r="I9" s="20" t="s">
        <v>6</v>
      </c>
      <c r="J9" s="20" t="s">
        <v>8</v>
      </c>
      <c r="K9" s="21" t="s">
        <v>10</v>
      </c>
      <c r="L9" s="22" t="s">
        <v>14</v>
      </c>
    </row>
    <row r="10" spans="3:23" ht="36">
      <c r="C10" s="48">
        <v>1</v>
      </c>
      <c r="D10" s="74" t="s">
        <v>62</v>
      </c>
      <c r="E10" s="75"/>
      <c r="F10" s="78"/>
      <c r="G10" s="56">
        <v>0.25</v>
      </c>
      <c r="H10" s="35" t="s">
        <v>63</v>
      </c>
      <c r="I10" s="35" t="s">
        <v>64</v>
      </c>
      <c r="J10" s="35" t="s">
        <v>65</v>
      </c>
      <c r="K10" s="35" t="s">
        <v>36</v>
      </c>
      <c r="L10" s="60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3:23" ht="18">
      <c r="C11" s="49"/>
      <c r="D11" s="76"/>
      <c r="E11" s="77"/>
      <c r="F11" s="79"/>
      <c r="G11" s="57"/>
      <c r="H11" s="31"/>
      <c r="I11" s="31"/>
      <c r="J11" s="31"/>
      <c r="K11" s="31"/>
      <c r="L11" s="61"/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3:23" ht="60">
      <c r="C12" s="48">
        <v>7</v>
      </c>
      <c r="D12" s="74" t="s">
        <v>66</v>
      </c>
      <c r="E12" s="75"/>
      <c r="F12" s="78" t="s">
        <v>67</v>
      </c>
      <c r="G12" s="56">
        <v>0.1</v>
      </c>
      <c r="H12" s="35" t="s">
        <v>68</v>
      </c>
      <c r="I12" s="35" t="s">
        <v>69</v>
      </c>
      <c r="J12" s="35" t="s">
        <v>70</v>
      </c>
      <c r="K12" s="35" t="s">
        <v>71</v>
      </c>
      <c r="L12" s="6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3:23">
      <c r="C13" s="49"/>
      <c r="D13" s="76"/>
      <c r="E13" s="77"/>
      <c r="F13" s="79"/>
      <c r="G13" s="57"/>
      <c r="H13" s="31"/>
      <c r="I13" s="31"/>
      <c r="J13" s="31"/>
      <c r="K13" s="31"/>
      <c r="L13" s="61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3:23" ht="72">
      <c r="C14" s="48">
        <v>3</v>
      </c>
      <c r="D14" s="50" t="s">
        <v>53</v>
      </c>
      <c r="E14" s="51"/>
      <c r="F14" s="54" t="s">
        <v>72</v>
      </c>
      <c r="G14" s="56">
        <v>0.15</v>
      </c>
      <c r="H14" s="35" t="s">
        <v>54</v>
      </c>
      <c r="I14" s="35" t="s">
        <v>55</v>
      </c>
      <c r="J14" s="35" t="s">
        <v>56</v>
      </c>
      <c r="K14" s="35" t="s">
        <v>57</v>
      </c>
      <c r="L14" s="61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3:23">
      <c r="C15" s="49"/>
      <c r="D15" s="52"/>
      <c r="E15" s="53"/>
      <c r="F15" s="55"/>
      <c r="G15" s="57"/>
      <c r="H15" s="31"/>
      <c r="I15" s="31"/>
      <c r="J15" s="31"/>
      <c r="K15" s="31"/>
      <c r="L15" s="61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3:23" ht="24">
      <c r="C16" s="48">
        <v>4</v>
      </c>
      <c r="D16" s="50" t="s">
        <v>73</v>
      </c>
      <c r="E16" s="51"/>
      <c r="F16" s="54"/>
      <c r="G16" s="56">
        <v>0.1</v>
      </c>
      <c r="H16" s="35" t="s">
        <v>74</v>
      </c>
      <c r="I16" s="35" t="s">
        <v>75</v>
      </c>
      <c r="J16" s="35" t="s">
        <v>18</v>
      </c>
      <c r="K16" s="35" t="s">
        <v>76</v>
      </c>
      <c r="L16" s="61"/>
    </row>
    <row r="17" spans="3:12">
      <c r="C17" s="49"/>
      <c r="D17" s="52"/>
      <c r="E17" s="53"/>
      <c r="F17" s="55"/>
      <c r="G17" s="57"/>
      <c r="H17" s="31"/>
      <c r="I17" s="31"/>
      <c r="J17" s="31"/>
      <c r="K17" s="31"/>
      <c r="L17" s="61"/>
    </row>
    <row r="18" spans="3:12" ht="45.95" customHeight="1">
      <c r="C18" s="48">
        <v>5</v>
      </c>
      <c r="D18" s="74" t="s">
        <v>77</v>
      </c>
      <c r="E18" s="75"/>
      <c r="F18" s="78" t="s">
        <v>78</v>
      </c>
      <c r="G18" s="56">
        <v>0.25</v>
      </c>
      <c r="H18" s="35" t="s">
        <v>79</v>
      </c>
      <c r="I18" s="35" t="s">
        <v>80</v>
      </c>
      <c r="J18" s="35" t="s">
        <v>81</v>
      </c>
      <c r="K18" s="35" t="s">
        <v>82</v>
      </c>
      <c r="L18" s="61"/>
    </row>
    <row r="19" spans="3:12">
      <c r="C19" s="49"/>
      <c r="D19" s="76"/>
      <c r="E19" s="77"/>
      <c r="F19" s="79"/>
      <c r="G19" s="57"/>
      <c r="H19" s="31"/>
      <c r="I19" s="31"/>
      <c r="J19" s="31"/>
      <c r="K19" s="31"/>
      <c r="L19" s="61"/>
    </row>
    <row r="20" spans="3:12" ht="36">
      <c r="C20" s="48">
        <v>6</v>
      </c>
      <c r="D20" s="74" t="s">
        <v>48</v>
      </c>
      <c r="E20" s="75"/>
      <c r="F20" s="78" t="s">
        <v>83</v>
      </c>
      <c r="G20" s="56">
        <v>0.15</v>
      </c>
      <c r="H20" s="35" t="s">
        <v>49</v>
      </c>
      <c r="I20" s="35" t="s">
        <v>50</v>
      </c>
      <c r="J20" s="35" t="s">
        <v>51</v>
      </c>
      <c r="K20" s="35" t="s">
        <v>52</v>
      </c>
      <c r="L20" s="61"/>
    </row>
    <row r="21" spans="3:12">
      <c r="C21" s="49"/>
      <c r="D21" s="76"/>
      <c r="E21" s="77"/>
      <c r="F21" s="79"/>
      <c r="G21" s="57"/>
      <c r="H21" s="31"/>
      <c r="I21" s="31"/>
      <c r="J21" s="31"/>
      <c r="K21" s="31"/>
      <c r="L21" s="61"/>
    </row>
    <row r="22" spans="3:12">
      <c r="C22" s="58" t="s">
        <v>58</v>
      </c>
      <c r="D22" s="59"/>
      <c r="E22" s="59"/>
      <c r="F22" s="29">
        <v>6</v>
      </c>
      <c r="G22" s="30">
        <f>SUM(G10:G21)</f>
        <v>1</v>
      </c>
      <c r="H22" s="32"/>
      <c r="I22" s="33"/>
      <c r="J22" s="33"/>
      <c r="K22" s="34"/>
      <c r="L22" s="62"/>
    </row>
    <row r="23" spans="3:12" ht="15.75" customHeight="1">
      <c r="C23" s="40" t="s">
        <v>59</v>
      </c>
      <c r="D23" s="41"/>
      <c r="E23" s="41"/>
      <c r="F23" s="24"/>
      <c r="G23" s="24"/>
      <c r="H23" s="25">
        <f>SUM(IFERROR(VLOOKUP(IF(H$11="X",H$9,""),$H$3:$I$6,2,0)*$G$10,0),IFERROR(VLOOKUP(IF(H$19="X",H$9,""),$H$3:$I$6,2,0)*$G$18,0),IFERROR(VLOOKUP(IF(H$21="X",H$9,""),$H$3:$I$6,2,0)*$G$20,0),IFERROR(VLOOKUP(IF(H$13="X",H$9,""),$H$3:$I$6,2,0)*$G$12,0),IFERROR(VLOOKUP(IF(H$15="X",H$9,""),$H$3:$I$6,2,0)*$G$14,0),IFERROR(VLOOKUP(IF(H$17="X",H$9,""),$H$3:$I$6,2,0)*$G$16,0))</f>
        <v>0</v>
      </c>
      <c r="I23" s="25">
        <f>SUM(IFERROR(VLOOKUP(IF(I$11="X",I$9,""),$H$3:$I$6,2,0)*$G$10,0),IFERROR(VLOOKUP(IF(I$19="X",I$9,""),$H$3:$I$6,2,0)*$G$18,0),IFERROR(VLOOKUP(IF(I$21="X",I$9,""),$H$3:$I$6,2,0)*$G$20,0),IFERROR(VLOOKUP(IF(I$13="X",I$9,""),$H$3:$I$6,2,0)*$G$12,0),IFERROR(VLOOKUP(IF(I$15="X",I$9,""),$H$3:$I$6,2,0)*$G$14,0),IFERROR(VLOOKUP(IF(I$17="X",I$9,""),$H$3:$I$6,2,0)*$G$16,0))</f>
        <v>0</v>
      </c>
      <c r="J23" s="25">
        <f>SUM(IFERROR(VLOOKUP(IF(J$11="X",J$9,""),$H$3:$I$6,2,0)*$G$10,0),IFERROR(VLOOKUP(IF(J$19="X",J$9,""),$H$3:$I$6,2,0)*$G$18,0),IFERROR(VLOOKUP(IF(J$21="X",J$9,""),$H$3:$I$6,2,0)*$G$20,0),IFERROR(VLOOKUP(IF(J$13="X",J$9,""),$H$3:$I$6,2,0)*$G$12,0),IFERROR(VLOOKUP(IF(J$15="X",J$9,""),$H$3:$I$6,2,0)*$G$14,0),IFERROR(VLOOKUP(IF(J$17="X",J$9,""),$H$3:$I$6,2,0)*$G$16,0))</f>
        <v>0</v>
      </c>
      <c r="K23" s="25">
        <f>SUM(IFERROR(VLOOKUP(IF(K$11="X",K$9,""),$H$3:$I$6,2,0)*$G$10,0),IFERROR(VLOOKUP(IF(K$19="X",K$9,""),$H$3:$I$6,2,0)*$G$18,0),IFERROR(VLOOKUP(IF(K$21="X",K$9,""),$H$3:$I$6,2,0)*$G$20,0),IFERROR(VLOOKUP(IF(K$13="X",K$9,""),$H$3:$I$6,2,0)*$G$12,0),IFERROR(VLOOKUP(IF(K$15="X",K$9,""),$H$3:$I$6,2,0)*$G$14,0),IFERROR(VLOOKUP(IF(K$17="X",K$9,""),$H$3:$I$6,2,0)*$G$16,0))</f>
        <v>0</v>
      </c>
      <c r="L23" s="62"/>
    </row>
    <row r="24" spans="3:12" ht="19.5" customHeight="1" thickBot="1">
      <c r="C24" s="42" t="s">
        <v>60</v>
      </c>
      <c r="D24" s="43"/>
      <c r="E24" s="43"/>
      <c r="F24" s="28"/>
      <c r="G24" s="28"/>
      <c r="H24" s="44" t="str">
        <f>IF(AND(4.5&lt;=J24,J24&lt;=$I$3),$H$3,IF(AND(J24&gt;=$I$4,J24&lt;4.5),$H$4,IF(AND(J24&gt;=$I$5,J24&lt;$I$4),$H$5,IF(AND(J24&gt;=$I$6,J24&lt;$I$5),$H$6,"ERROR"))))</f>
        <v>ERROR</v>
      </c>
      <c r="I24" s="45"/>
      <c r="J24" s="46">
        <f>SUM(H23:K23)</f>
        <v>0</v>
      </c>
      <c r="K24" s="47"/>
      <c r="L24" s="63"/>
    </row>
    <row r="25" spans="3:12" ht="16.5" customHeight="1"/>
    <row r="26" spans="3:12" ht="16.5" customHeight="1"/>
  </sheetData>
  <mergeCells count="36">
    <mergeCell ref="C23:E23"/>
    <mergeCell ref="C24:E24"/>
    <mergeCell ref="H24:I24"/>
    <mergeCell ref="G14:G15"/>
    <mergeCell ref="C14:C15"/>
    <mergeCell ref="D14:E15"/>
    <mergeCell ref="F14:F15"/>
    <mergeCell ref="C22:E22"/>
    <mergeCell ref="D20:E21"/>
    <mergeCell ref="F20:F21"/>
    <mergeCell ref="G20:G21"/>
    <mergeCell ref="D18:E19"/>
    <mergeCell ref="F18:F19"/>
    <mergeCell ref="G18:G19"/>
    <mergeCell ref="C10:C11"/>
    <mergeCell ref="D10:E11"/>
    <mergeCell ref="F10:F11"/>
    <mergeCell ref="G10:G11"/>
    <mergeCell ref="L10:L24"/>
    <mergeCell ref="C18:C19"/>
    <mergeCell ref="C12:C13"/>
    <mergeCell ref="D12:E13"/>
    <mergeCell ref="F12:F13"/>
    <mergeCell ref="G12:G13"/>
    <mergeCell ref="J24:K24"/>
    <mergeCell ref="C16:C17"/>
    <mergeCell ref="D16:E17"/>
    <mergeCell ref="F16:F17"/>
    <mergeCell ref="G16:G17"/>
    <mergeCell ref="C20:C21"/>
    <mergeCell ref="D8:L8"/>
    <mergeCell ref="C2:F2"/>
    <mergeCell ref="C3:F3"/>
    <mergeCell ref="C4:F4"/>
    <mergeCell ref="C5:F5"/>
    <mergeCell ref="C6:F6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7F8AD956AFF64BACF45D23801F1003" ma:contentTypeVersion="4" ma:contentTypeDescription="Crear nuevo documento." ma:contentTypeScope="" ma:versionID="54ae7f07f3bb92556a79da54fb0cc1f5">
  <xsd:schema xmlns:xsd="http://www.w3.org/2001/XMLSchema" xmlns:xs="http://www.w3.org/2001/XMLSchema" xmlns:p="http://schemas.microsoft.com/office/2006/metadata/properties" xmlns:ns2="8458700b-7daa-4fe4-b2ed-538513383caf" targetNamespace="http://schemas.microsoft.com/office/2006/metadata/properties" ma:root="true" ma:fieldsID="e4b7a126380379185dbb8579873a170c" ns2:_="">
    <xsd:import namespace="8458700b-7daa-4fe4-b2ed-538513383c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8700b-7daa-4fe4-b2ed-53851338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8B072-71DD-4B43-9B58-BC7EE31F489D}"/>
</file>

<file path=customXml/itemProps2.xml><?xml version="1.0" encoding="utf-8"?>
<ds:datastoreItem xmlns:ds="http://schemas.openxmlformats.org/officeDocument/2006/customXml" ds:itemID="{59F13456-7BB7-4E66-9685-FE5EEE4D332B}"/>
</file>

<file path=customXml/itemProps3.xml><?xml version="1.0" encoding="utf-8"?>
<ds:datastoreItem xmlns:ds="http://schemas.openxmlformats.org/officeDocument/2006/customXml" ds:itemID="{9E248119-D93C-48F1-B2B0-0E6C9201AA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Nelson Andres Salazar Peña</cp:lastModifiedBy>
  <cp:revision/>
  <dcterms:created xsi:type="dcterms:W3CDTF">2020-08-06T00:18:36Z</dcterms:created>
  <dcterms:modified xsi:type="dcterms:W3CDTF">2022-06-06T16:41:25Z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0x010100D97F8AD956AFF64BACF45D23801F1003</vt:lpwstr>
  </property>
</Properties>
</file>