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516"/>
  <workbookPr/>
  <mc:AlternateContent xmlns:mc="http://schemas.openxmlformats.org/markup-compatibility/2006">
    <mc:Choice Requires="x15">
      <x15ac:absPath xmlns:x15ac="http://schemas.microsoft.com/office/spreadsheetml/2010/11/ac" url="https://d.docs.live.net/283d3ba00366f2e3/Conferencies i xerrades/2021 - William (Universidad del Quindío)/"/>
    </mc:Choice>
  </mc:AlternateContent>
  <xr:revisionPtr revIDLastSave="0" documentId="8_{DD5009B7-6C35-48EE-8B3E-1E4E13C7C486}" xr6:coauthVersionLast="47" xr6:coauthVersionMax="47" xr10:uidLastSave="{00000000-0000-0000-0000-000000000000}"/>
  <bookViews>
    <workbookView xWindow="-108" yWindow="-108" windowWidth="23256" windowHeight="12576" tabRatio="703" firstSheet="12" activeTab="12" xr2:uid="{00000000-000D-0000-FFFF-FFFF00000000}"/>
  </bookViews>
  <sheets>
    <sheet name="Ficha evaluación" sheetId="1" r:id="rId1"/>
    <sheet name="1- Visibilidad y estado sist." sheetId="2" r:id="rId2"/>
    <sheet name="2- Conexión con el mundo" sheetId="3" r:id="rId3"/>
    <sheet name="3- Control usuario" sheetId="4" r:id="rId4"/>
    <sheet name="4- Consistencia y estándares" sheetId="5" r:id="rId5"/>
    <sheet name="5- Reconocimiento" sheetId="6" r:id="rId6"/>
    <sheet name="Hoja1" sheetId="18" state="hidden" r:id="rId7"/>
    <sheet name="6- Flexibilidad" sheetId="7" r:id="rId8"/>
    <sheet name="7- Diagnosticar errores" sheetId="8" r:id="rId9"/>
    <sheet name="8- Prevención de erro" sheetId="9" r:id="rId10"/>
    <sheet name="9- Diseño estético" sheetId="10" r:id="rId11"/>
    <sheet name="Hoja2" sheetId="19" state="hidden" r:id="rId12"/>
    <sheet name="10- Ayuda y documentación" sheetId="11" r:id="rId13"/>
    <sheet name="Hoja3" sheetId="20" r:id="rId14"/>
    <sheet name="Hoja4" sheetId="21" r:id="rId15"/>
    <sheet name="11- Guardar estado" sheetId="12" r:id="rId16"/>
    <sheet name="12- Color y legibilidad" sheetId="13" r:id="rId17"/>
    <sheet name="13- Autonomía" sheetId="14" r:id="rId18"/>
    <sheet name="14- Valores per defecto" sheetId="15" r:id="rId19"/>
    <sheet name="15- Reducción de la latencia" sheetId="16" r:id="rId20"/>
    <sheet name="Hoja5" sheetId="22" r:id="rId21"/>
    <sheet name="Hoja6" sheetId="23" r:id="rId22"/>
    <sheet name="Hoja7" sheetId="24" r:id="rId23"/>
    <sheet name="RESULTADOS" sheetId="17" r:id="rId24"/>
  </sheets>
  <definedNames>
    <definedName name="Values">RESULTADOS!$A$102:$A$109</definedName>
  </definedNames>
  <calcPr calcId="191028"/>
  <fileRecoveryPr autoRecover="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8" i="2" l="1"/>
  <c r="F8" i="2" s="1"/>
  <c r="D7" i="2"/>
  <c r="F7" i="2" s="1"/>
  <c r="D6" i="2"/>
  <c r="F6" i="2" s="1"/>
  <c r="D5" i="2"/>
  <c r="F5" i="2" s="1"/>
  <c r="D4" i="2"/>
  <c r="E4" i="2" s="1"/>
  <c r="D7" i="3"/>
  <c r="E7" i="3" s="1"/>
  <c r="D6" i="3"/>
  <c r="F6" i="3" s="1"/>
  <c r="D5" i="3"/>
  <c r="E5" i="3" s="1"/>
  <c r="D4" i="3"/>
  <c r="E4" i="3" s="1"/>
  <c r="D6" i="4"/>
  <c r="F6" i="4" s="1"/>
  <c r="D5" i="4"/>
  <c r="E5" i="4" s="1"/>
  <c r="D4" i="4"/>
  <c r="F4" i="4" s="1"/>
  <c r="D9" i="5"/>
  <c r="E9" i="5" s="1"/>
  <c r="D8" i="5"/>
  <c r="F8" i="5" s="1"/>
  <c r="D7" i="5"/>
  <c r="E7" i="5" s="1"/>
  <c r="D6" i="5"/>
  <c r="F6" i="5" s="1"/>
  <c r="D5" i="5"/>
  <c r="E5" i="5" s="1"/>
  <c r="D4" i="5"/>
  <c r="F4" i="5" s="1"/>
  <c r="D8" i="6"/>
  <c r="F8" i="6" s="1"/>
  <c r="D7" i="6"/>
  <c r="F7" i="6" s="1"/>
  <c r="D6" i="6"/>
  <c r="F6" i="6" s="1"/>
  <c r="D5" i="6"/>
  <c r="F5" i="6" s="1"/>
  <c r="D4" i="6"/>
  <c r="F4" i="6" s="1"/>
  <c r="D9" i="7"/>
  <c r="F9" i="7" s="1"/>
  <c r="D8" i="7"/>
  <c r="E8" i="7" s="1"/>
  <c r="D7" i="7"/>
  <c r="E7" i="7" s="1"/>
  <c r="D6" i="7"/>
  <c r="E6" i="7" s="1"/>
  <c r="D5" i="7"/>
  <c r="E5" i="7" s="1"/>
  <c r="D4" i="7"/>
  <c r="F4" i="7" s="1"/>
  <c r="D7" i="8"/>
  <c r="F7" i="8" s="1"/>
  <c r="D6" i="8"/>
  <c r="F6" i="8" s="1"/>
  <c r="D5" i="8"/>
  <c r="E5" i="8" s="1"/>
  <c r="D4" i="8"/>
  <c r="F4" i="8" s="1"/>
  <c r="D6" i="9"/>
  <c r="F6" i="9" s="1"/>
  <c r="D5" i="9"/>
  <c r="E5" i="9" s="1"/>
  <c r="D4" i="9"/>
  <c r="F4" i="9" s="1"/>
  <c r="D7" i="10"/>
  <c r="F7" i="10" s="1"/>
  <c r="D6" i="10"/>
  <c r="F6" i="10" s="1"/>
  <c r="D5" i="10"/>
  <c r="F5" i="10" s="1"/>
  <c r="D4" i="10"/>
  <c r="F4" i="10" s="1"/>
  <c r="D8" i="11"/>
  <c r="F8" i="11" s="1"/>
  <c r="D7" i="11"/>
  <c r="E7" i="11" s="1"/>
  <c r="D6" i="11"/>
  <c r="F6" i="11" s="1"/>
  <c r="D5" i="11"/>
  <c r="E5" i="11" s="1"/>
  <c r="D4" i="11"/>
  <c r="E4" i="11" s="1"/>
  <c r="D6" i="12"/>
  <c r="F6" i="12" s="1"/>
  <c r="D5" i="12"/>
  <c r="F5" i="12" s="1"/>
  <c r="D4" i="12"/>
  <c r="F4" i="12" s="1"/>
  <c r="D7" i="13"/>
  <c r="F7" i="13" s="1"/>
  <c r="D6" i="13"/>
  <c r="F6" i="13" s="1"/>
  <c r="D5" i="13"/>
  <c r="F5" i="13" s="1"/>
  <c r="D4" i="13"/>
  <c r="F4" i="13" s="1"/>
  <c r="D6" i="14"/>
  <c r="E6" i="14" s="1"/>
  <c r="D5" i="14"/>
  <c r="E5" i="14" s="1"/>
  <c r="D4" i="14"/>
  <c r="F4" i="14" s="1"/>
  <c r="D6" i="15"/>
  <c r="F6" i="15" s="1"/>
  <c r="D5" i="15"/>
  <c r="F5" i="15" s="1"/>
  <c r="D4" i="15"/>
  <c r="E4" i="15" s="1"/>
  <c r="D4" i="16"/>
  <c r="E4" i="16" s="1"/>
  <c r="D5" i="16"/>
  <c r="E5" i="16" s="1"/>
  <c r="E5" i="13" l="1"/>
  <c r="E5" i="10"/>
  <c r="E7" i="6"/>
  <c r="F5" i="3"/>
  <c r="E5" i="15"/>
  <c r="F5" i="11"/>
  <c r="E7" i="10"/>
  <c r="F7" i="3"/>
  <c r="E6" i="11"/>
  <c r="F5" i="7"/>
  <c r="F5" i="5"/>
  <c r="E6" i="2"/>
  <c r="F5" i="14"/>
  <c r="F7" i="11"/>
  <c r="F7" i="7"/>
  <c r="F9" i="5"/>
  <c r="E8" i="2"/>
  <c r="F5" i="16"/>
  <c r="F4" i="16"/>
  <c r="E6" i="15"/>
  <c r="F4" i="15"/>
  <c r="H16" i="17" s="1"/>
  <c r="F6" i="14"/>
  <c r="E4" i="14"/>
  <c r="E7" i="13"/>
  <c r="E6" i="13"/>
  <c r="E4" i="13"/>
  <c r="E6" i="12"/>
  <c r="E5" i="12"/>
  <c r="E4" i="12"/>
  <c r="E8" i="11"/>
  <c r="F4" i="11"/>
  <c r="E6" i="10"/>
  <c r="E4" i="10"/>
  <c r="F5" i="9"/>
  <c r="E6" i="9"/>
  <c r="E4" i="9"/>
  <c r="E7" i="8"/>
  <c r="F5" i="8"/>
  <c r="E6" i="8"/>
  <c r="E4" i="8"/>
  <c r="F6" i="7"/>
  <c r="F8" i="7"/>
  <c r="E9" i="7"/>
  <c r="E4" i="7"/>
  <c r="E5" i="6"/>
  <c r="E6" i="6"/>
  <c r="E8" i="6"/>
  <c r="E4" i="6"/>
  <c r="E6" i="5"/>
  <c r="E8" i="5"/>
  <c r="F7" i="5"/>
  <c r="E4" i="5"/>
  <c r="F5" i="4"/>
  <c r="H5" i="17" s="1"/>
  <c r="E6" i="4"/>
  <c r="E4" i="4"/>
  <c r="E6" i="3"/>
  <c r="F4" i="3"/>
  <c r="E5" i="2"/>
  <c r="E7" i="2"/>
  <c r="F4" i="2"/>
  <c r="H3" i="17" s="1"/>
  <c r="H15" i="17"/>
  <c r="H10" i="17"/>
  <c r="H8" i="17"/>
  <c r="H11" i="17"/>
  <c r="H12" i="17"/>
  <c r="H13" i="17"/>
  <c r="H14" i="17"/>
  <c r="H4" i="17" l="1"/>
  <c r="H6" i="17"/>
  <c r="H9" i="17"/>
  <c r="H7" i="17"/>
  <c r="F10" i="17"/>
  <c r="F5" i="17"/>
  <c r="F15" i="17"/>
  <c r="F7" i="17"/>
  <c r="B15" i="17"/>
  <c r="F12" i="17"/>
  <c r="F9" i="17"/>
  <c r="F8" i="17"/>
  <c r="F4" i="17"/>
  <c r="F3" i="17"/>
  <c r="B12" i="17"/>
  <c r="F14" i="17"/>
  <c r="F13" i="17"/>
  <c r="F11" i="17"/>
  <c r="F6" i="17"/>
  <c r="B14" i="17"/>
  <c r="B8" i="17"/>
  <c r="B7" i="17"/>
  <c r="B6" i="17"/>
  <c r="B4" i="17"/>
  <c r="B10" i="17"/>
  <c r="B9" i="17"/>
  <c r="B5" i="17"/>
  <c r="B11" i="17"/>
  <c r="B13" i="17"/>
  <c r="F16" i="17" l="1"/>
  <c r="B16" i="17"/>
  <c r="H17" i="17"/>
  <c r="H18" i="17" s="1"/>
  <c r="B23" i="17" s="1"/>
  <c r="F17" i="17"/>
  <c r="B17" i="17"/>
  <c r="A17" i="17"/>
  <c r="A16" i="17"/>
  <c r="A15" i="17"/>
  <c r="A14" i="17"/>
  <c r="A13" i="17"/>
  <c r="A12" i="17"/>
  <c r="A11" i="17"/>
  <c r="A10" i="17"/>
  <c r="A9" i="17"/>
  <c r="A8" i="17"/>
  <c r="A7" i="17"/>
  <c r="A6" i="17"/>
  <c r="A5" i="17"/>
  <c r="A4" i="17"/>
  <c r="A3" i="17"/>
  <c r="E3" i="17"/>
  <c r="E4" i="17"/>
  <c r="D4" i="17" s="1"/>
  <c r="E5" i="17"/>
  <c r="E6" i="17"/>
  <c r="E7" i="17"/>
  <c r="E8" i="17"/>
  <c r="E9" i="17"/>
  <c r="E10" i="17"/>
  <c r="E11" i="17"/>
  <c r="E12" i="17"/>
  <c r="E13" i="17"/>
  <c r="D13" i="17"/>
  <c r="E14" i="17"/>
  <c r="E15" i="17"/>
  <c r="D15" i="17" s="1"/>
  <c r="E16" i="17"/>
  <c r="E17" i="17"/>
  <c r="E18" i="17" l="1"/>
  <c r="C21" i="17" s="1"/>
  <c r="D10" i="17"/>
  <c r="G5" i="17"/>
  <c r="C5" i="17" s="1"/>
  <c r="G8" i="17"/>
  <c r="C8" i="17" s="1"/>
  <c r="D16" i="17"/>
  <c r="D14" i="17"/>
  <c r="D8" i="17"/>
  <c r="D5" i="17"/>
  <c r="D9" i="17"/>
  <c r="D6" i="17"/>
  <c r="G14" i="17"/>
  <c r="C14" i="17" s="1"/>
  <c r="G10" i="17"/>
  <c r="C10" i="17" s="1"/>
  <c r="G17" i="17"/>
  <c r="C17" i="17" s="1"/>
  <c r="G15" i="17"/>
  <c r="C15" i="17" s="1"/>
  <c r="D7" i="17"/>
  <c r="G6" i="17"/>
  <c r="C6" i="17" s="1"/>
  <c r="G7" i="17"/>
  <c r="C7" i="17" s="1"/>
  <c r="G9" i="17"/>
  <c r="C9" i="17" s="1"/>
  <c r="G12" i="17"/>
  <c r="C12" i="17" s="1"/>
  <c r="D17" i="17"/>
  <c r="D12" i="17"/>
  <c r="G13" i="17"/>
  <c r="C13" i="17" s="1"/>
  <c r="D11" i="17"/>
  <c r="G16" i="17"/>
  <c r="C16" i="17" s="1"/>
  <c r="D3" i="17"/>
  <c r="G3" i="17"/>
  <c r="C3" i="17" s="1"/>
  <c r="B3" i="17"/>
  <c r="G4" i="17" l="1"/>
  <c r="C4" i="17" s="1"/>
  <c r="B18" i="17"/>
  <c r="G11" i="17"/>
  <c r="C11" i="17" s="1"/>
  <c r="D18" i="17"/>
  <c r="B20" i="17" s="1"/>
  <c r="F18" i="17"/>
  <c r="F19" i="17" s="1"/>
  <c r="D19" i="17" l="1"/>
  <c r="B19" i="17"/>
  <c r="G18" i="17"/>
  <c r="C18" i="17" l="1"/>
  <c r="B25" i="17" s="1"/>
  <c r="B22" i="17"/>
  <c r="B21" i="1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tc={352D21C8-3A96-433E-9C46-19449DFCF9A2}</author>
  </authors>
  <commentList>
    <comment ref="A4" authorId="0" shapeId="0" xr:uid="{352D21C8-3A96-433E-9C46-19449DFCF9A2}">
      <text>
        <t xml:space="preserve">[Threaded comment]
Your version of Excel allows you to read this threaded comment; however, any edits to it will get removed if the file is opened in a newer version of Excel. Learn more: https://go.microsoft.com/fwlink/?linkid=870924
Comment:
    excelente
</t>
      </text>
    </comment>
  </commentList>
</comments>
</file>

<file path=xl/sharedStrings.xml><?xml version="1.0" encoding="utf-8"?>
<sst xmlns="http://schemas.openxmlformats.org/spreadsheetml/2006/main" count="287" uniqueCount="142">
  <si>
    <r>
      <t>Evaluación de la usabilidad</t>
    </r>
    <r>
      <rPr>
        <sz val="11"/>
        <color theme="1"/>
        <rFont val="Calibri"/>
        <family val="2"/>
        <scheme val="minor"/>
      </rPr>
      <t xml:space="preserve"> de una aplicación, web, app ... 
</t>
    </r>
    <r>
      <rPr>
        <b/>
        <i/>
        <sz val="14"/>
        <color theme="1"/>
        <rFont val="Calibri"/>
        <family val="2"/>
        <scheme val="minor"/>
      </rPr>
      <t>Usability Evaluation</t>
    </r>
    <r>
      <rPr>
        <i/>
        <sz val="11"/>
        <color theme="1"/>
        <rFont val="Calibri"/>
        <family val="2"/>
        <scheme val="minor"/>
      </rPr>
      <t xml:space="preserve"> of an application, web, app, ...</t>
    </r>
  </si>
  <si>
    <r>
      <t xml:space="preserve">Para realizar la evaluación es necesario contestar todos los apartados hasta el final
</t>
    </r>
    <r>
      <rPr>
        <i/>
        <sz val="11"/>
        <color theme="1"/>
        <rFont val="Calibri"/>
        <family val="2"/>
        <scheme val="minor"/>
      </rPr>
      <t>To do the evaluation it is necessary to fill all the tabs until the end</t>
    </r>
  </si>
  <si>
    <r>
      <t xml:space="preserve">Aplicación, web, app a evaluar
</t>
    </r>
    <r>
      <rPr>
        <i/>
        <sz val="11"/>
        <color theme="1"/>
        <rFont val="Calibri"/>
        <family val="2"/>
        <scheme val="minor"/>
      </rPr>
      <t>Application, web, app to evaluate</t>
    </r>
  </si>
  <si>
    <t>Plataforma universidad de ibague SIGA</t>
  </si>
  <si>
    <r>
      <t xml:space="preserve">Evaluador / </t>
    </r>
    <r>
      <rPr>
        <i/>
        <sz val="11"/>
        <color theme="1"/>
        <rFont val="Calibri"/>
        <family val="2"/>
        <scheme val="minor"/>
      </rPr>
      <t>Evaluator</t>
    </r>
  </si>
  <si>
    <r>
      <t xml:space="preserve">Nombre / </t>
    </r>
    <r>
      <rPr>
        <i/>
        <sz val="11"/>
        <color theme="1"/>
        <rFont val="Calibri"/>
        <family val="2"/>
        <scheme val="minor"/>
      </rPr>
      <t xml:space="preserve">Name: </t>
    </r>
  </si>
  <si>
    <t>Paula andrea velez trujillo</t>
  </si>
  <si>
    <r>
      <t>Perfil/</t>
    </r>
    <r>
      <rPr>
        <i/>
        <sz val="11"/>
        <color theme="1"/>
        <rFont val="Calibri"/>
        <family val="2"/>
        <scheme val="minor"/>
      </rPr>
      <t>Profile:</t>
    </r>
  </si>
  <si>
    <t>Estudiante</t>
  </si>
  <si>
    <r>
      <t>Estudios/</t>
    </r>
    <r>
      <rPr>
        <i/>
        <sz val="11"/>
        <color theme="1"/>
        <rFont val="Calibri"/>
        <family val="2"/>
        <scheme val="minor"/>
      </rPr>
      <t>Studies:</t>
    </r>
  </si>
  <si>
    <t>Ingenieria industrial</t>
  </si>
  <si>
    <r>
      <t>Fecha/</t>
    </r>
    <r>
      <rPr>
        <i/>
        <sz val="11"/>
        <color theme="1"/>
        <rFont val="Calibri"/>
        <family val="2"/>
        <scheme val="minor"/>
      </rPr>
      <t>Date:</t>
    </r>
  </si>
  <si>
    <t>19/07/2022</t>
  </si>
  <si>
    <r>
      <t xml:space="preserve">Esta evaluación se ha hecho a partir de analizar y sintetizar los </t>
    </r>
    <r>
      <rPr>
        <b/>
        <sz val="11"/>
        <color theme="1"/>
        <rFont val="Calibri"/>
        <family val="2"/>
        <scheme val="minor"/>
      </rPr>
      <t>Principios heurísticos de usabilidad para el diseño de interfaces de usuario de J. Nielsen</t>
    </r>
    <r>
      <rPr>
        <sz val="11"/>
        <color theme="1"/>
        <rFont val="Calibri"/>
        <family val="2"/>
        <scheme val="minor"/>
      </rPr>
      <t xml:space="preserve"> y los </t>
    </r>
    <r>
      <rPr>
        <b/>
        <sz val="11"/>
        <color theme="1"/>
        <rFont val="Calibri"/>
        <family val="2"/>
        <scheme val="minor"/>
      </rPr>
      <t>Principios de Diseño de Interfaces de B. Tognazzini</t>
    </r>
  </si>
  <si>
    <t>https://www.nngroup.com/articles/ten-usability-heuristics</t>
  </si>
  <si>
    <t>http://asktog.com/atc/principles-of-interaction-design</t>
  </si>
  <si>
    <r>
      <t xml:space="preserve">This evaluation has been done by analyzing and synthesizing the </t>
    </r>
    <r>
      <rPr>
        <b/>
        <sz val="11"/>
        <color theme="1"/>
        <rFont val="Calibri"/>
        <family val="2"/>
        <scheme val="minor"/>
      </rPr>
      <t>Usability Heuristics for User Interface Design by J. Nielsen</t>
    </r>
    <r>
      <rPr>
        <sz val="11"/>
        <color theme="1"/>
        <rFont val="Calibri"/>
        <family val="2"/>
        <scheme val="minor"/>
      </rPr>
      <t xml:space="preserve"> and </t>
    </r>
    <r>
      <rPr>
        <b/>
        <sz val="11"/>
        <color theme="1"/>
        <rFont val="Calibri"/>
        <family val="2"/>
        <scheme val="minor"/>
      </rPr>
      <t>First Principles of Interaction Design by B. Tognazzini</t>
    </r>
  </si>
  <si>
    <r>
      <t xml:space="preserve">1- Visibilidad y estado del sistema / </t>
    </r>
    <r>
      <rPr>
        <b/>
        <i/>
        <sz val="14"/>
        <color theme="1"/>
        <rFont val="Calibri"/>
        <family val="2"/>
        <scheme val="minor"/>
      </rPr>
      <t>Visibility and system state</t>
    </r>
  </si>
  <si>
    <r>
      <t xml:space="preserve">Respuesta
</t>
    </r>
    <r>
      <rPr>
        <b/>
        <i/>
        <sz val="11"/>
        <rFont val="Calibri"/>
        <family val="2"/>
        <scheme val="minor"/>
      </rPr>
      <t>Answer</t>
    </r>
  </si>
  <si>
    <r>
      <t xml:space="preserve">Comentarios
</t>
    </r>
    <r>
      <rPr>
        <b/>
        <i/>
        <sz val="11"/>
        <rFont val="Calibri"/>
        <family val="2"/>
        <scheme val="minor"/>
      </rPr>
      <t>Coments</t>
    </r>
  </si>
  <si>
    <t>value</t>
  </si>
  <si>
    <t>NA-NP</t>
  </si>
  <si>
    <t>WR</t>
  </si>
  <si>
    <r>
      <t xml:space="preserve">La aplicación incluye de forma visible el título de la página, de la sección o del sitio?
</t>
    </r>
    <r>
      <rPr>
        <i/>
        <sz val="10"/>
        <color theme="1"/>
        <rFont val="Arial"/>
        <family val="2"/>
      </rPr>
      <t>Does the application include a visible title page, section or site?</t>
    </r>
  </si>
  <si>
    <t>YES, in ALL cases</t>
  </si>
  <si>
    <t xml:space="preserve">Siempre muestra su titulo y el historial de lo que esta buscando con multiples pestañas </t>
  </si>
  <si>
    <r>
      <t xml:space="preserve">El usuario sabe en todo momento donde está?
</t>
    </r>
    <r>
      <rPr>
        <i/>
        <sz val="10"/>
        <color theme="1"/>
        <rFont val="Arial"/>
        <family val="2"/>
      </rPr>
      <t>Does the user always know where it is located?</t>
    </r>
  </si>
  <si>
    <r>
      <t xml:space="preserve">El usuario sabe en todo momento qué está haciendo el sistema o aplicación?
</t>
    </r>
    <r>
      <rPr>
        <i/>
        <sz val="10"/>
        <color theme="1"/>
        <rFont val="Arial"/>
        <family val="2"/>
      </rPr>
      <t>Does the user always know what the system or application is doing?</t>
    </r>
  </si>
  <si>
    <t>Si la aplicacion maneja un historial de lo que se va realizando.</t>
  </si>
  <si>
    <r>
      <t xml:space="preserve">Los enlaces están claramente definidos?
</t>
    </r>
    <r>
      <rPr>
        <i/>
        <sz val="10"/>
        <color theme="1"/>
        <rFont val="Arial"/>
        <family val="2"/>
      </rPr>
      <t>Are the links clearly defined?</t>
    </r>
  </si>
  <si>
    <r>
      <t>Todas las acciones pueden verse directamente? (Sin requerir acciones adicionales)</t>
    </r>
    <r>
      <rPr>
        <i/>
        <sz val="10"/>
        <color theme="1"/>
        <rFont val="Arial"/>
        <family val="2"/>
      </rPr>
      <t xml:space="preserve">
Can all actions be visualized directly? (No other actions are required)</t>
    </r>
  </si>
  <si>
    <t>Yes, but some cases missing</t>
  </si>
  <si>
    <t>Casi siempre en todos los enlaces que podemos ingresar nos sale tanto el usuario que tenemos con la universidad y con el ingles y no se hace la diferencia en estos dos.</t>
  </si>
  <si>
    <t>link to RESULTS</t>
  </si>
  <si>
    <r>
      <t xml:space="preserve">2 - Connexión entre el sistema y el mundo real, uso de metáforas y objetos humanos / 
</t>
    </r>
    <r>
      <rPr>
        <b/>
        <i/>
        <sz val="14"/>
        <color theme="1"/>
        <rFont val="Calibri"/>
        <family val="2"/>
        <scheme val="minor"/>
      </rPr>
      <t>Connection between the system and the real world, metaphor usage and human objects</t>
    </r>
  </si>
  <si>
    <r>
      <t xml:space="preserve">La información aparece en un orden lógico para el usuario?
</t>
    </r>
    <r>
      <rPr>
        <i/>
        <sz val="10"/>
        <color theme="1"/>
        <rFont val="Arial"/>
        <family val="2"/>
      </rPr>
      <t>Does information appear in a logical order for the user?</t>
    </r>
  </si>
  <si>
    <t>Se tienen agrupada las acciones por las cuales los estudiantes requieren mas.</t>
  </si>
  <si>
    <r>
      <rPr>
        <sz val="10"/>
        <color theme="1"/>
        <rFont val="Arial"/>
        <family val="2"/>
      </rPr>
      <t>El diseño de los iconos se correspone con objetos cotidianos?</t>
    </r>
    <r>
      <rPr>
        <i/>
        <sz val="10"/>
        <color theme="1"/>
        <rFont val="Arial"/>
        <family val="2"/>
      </rPr>
      <t xml:space="preserve">
Does the design of the icons correspond to everyday objects?</t>
    </r>
  </si>
  <si>
    <t>Not always</t>
  </si>
  <si>
    <t xml:space="preserve">A mi perspectiva no son los iconos adecualos, ya que maneja los mismos para muchas acciones. </t>
  </si>
  <si>
    <r>
      <t xml:space="preserve">Cada icono realiza la acción que el usuario espera?
</t>
    </r>
    <r>
      <rPr>
        <i/>
        <sz val="10"/>
        <color theme="1"/>
        <rFont val="Arial"/>
        <family val="2"/>
      </rPr>
      <t>Does every icon do the action that you expect?</t>
    </r>
  </si>
  <si>
    <t>En la seleccion de matricula no es la adecuada ya que unen otras actividades que uno realiza en la universidad como por ejemplo el ingles, entonces no siempre se tiene claro cuando se va a matricular en cual link ingresar.</t>
  </si>
  <si>
    <r>
      <t xml:space="preserve">Se utilizan frases y conceptos familiares para el usuario?
</t>
    </r>
    <r>
      <rPr>
        <i/>
        <sz val="10"/>
        <color theme="1"/>
        <rFont val="Arial"/>
        <family val="2"/>
      </rPr>
      <t>Does the system use phrases and concepts familiar to the user?</t>
    </r>
  </si>
  <si>
    <t>Maneja frases concretas para lo que se quiere realizar.</t>
  </si>
  <si>
    <r>
      <t xml:space="preserve">3 - Control y libertad del usuario / </t>
    </r>
    <r>
      <rPr>
        <b/>
        <i/>
        <sz val="14"/>
        <color theme="1"/>
        <rFont val="Calibri"/>
        <family val="2"/>
        <scheme val="minor"/>
      </rPr>
      <t>User control and freedom</t>
    </r>
  </si>
  <si>
    <t>Existe un vínculo para volver al estado inicial o a la página de inicio?
Is there a link to come back to initial state or homepage?</t>
  </si>
  <si>
    <t>Si, siempre se mantiene la pagina principal o la de inicio.</t>
  </si>
  <si>
    <r>
      <t xml:space="preserve">Existen funcionalidades para "deshaer" y "re-hacer"?
</t>
    </r>
    <r>
      <rPr>
        <i/>
        <sz val="10"/>
        <color theme="1"/>
        <rFont val="Arial"/>
        <family val="2"/>
      </rPr>
      <t>Are the functions “undo” and “re-do” implemented?</t>
    </r>
  </si>
  <si>
    <t>Realmente no es muy visible las opciones de uno devolver o re hacer una accion.</t>
  </si>
  <si>
    <r>
      <t xml:space="preserve">Es fácil volver a un estado anterior de la aplicación?
</t>
    </r>
    <r>
      <rPr>
        <i/>
        <sz val="10"/>
        <color theme="1"/>
        <rFont val="Arial"/>
        <family val="2"/>
      </rPr>
      <t>Is it easy to come back to an earlier state of the application?</t>
    </r>
  </si>
  <si>
    <t>La aplicacion del siga tiene casi la misma imagen de cuando se esta navegando por google en la cual se puede cerrar la aplicacion sin tener que salirse del progama mas no maneja la opcion de devolver.</t>
  </si>
  <si>
    <r>
      <t xml:space="preserve">4 - Consistencia y estándares / </t>
    </r>
    <r>
      <rPr>
        <b/>
        <i/>
        <sz val="14"/>
        <color theme="1"/>
        <rFont val="Calibri"/>
        <family val="2"/>
        <scheme val="minor"/>
      </rPr>
      <t>Consistency and standards</t>
    </r>
  </si>
  <si>
    <t>Las etiquetas de los vínculos tienen los mismos nombres que sus destinos?
Do link labels have the same names as their destinations?</t>
  </si>
  <si>
    <t>Se mantiene concordancia en las etiquetas y sus destinos</t>
  </si>
  <si>
    <r>
      <t xml:space="preserve">Las mismas acciones siempre conducen a los mismos resultados?
</t>
    </r>
    <r>
      <rPr>
        <i/>
        <sz val="10"/>
        <color theme="1"/>
        <rFont val="Arial"/>
        <family val="2"/>
      </rPr>
      <t>Do the same actions always have the same results?</t>
    </r>
  </si>
  <si>
    <r>
      <t xml:space="preserve">Un mismo icono tiene el mismo significado en todo el sistema?
</t>
    </r>
    <r>
      <rPr>
        <i/>
        <sz val="10"/>
        <color theme="1"/>
        <rFont val="Arial"/>
        <family val="2"/>
      </rPr>
      <t>Do the icons have the same meaning everywhere?</t>
    </r>
  </si>
  <si>
    <t>Se muestra un mismo icono para diferentes etiquetas</t>
  </si>
  <si>
    <r>
      <t xml:space="preserve">La información se muestra de forma consistente en todo el sistema?
</t>
    </r>
    <r>
      <rPr>
        <i/>
        <sz val="10"/>
        <color theme="1"/>
        <rFont val="Arial"/>
        <family val="2"/>
      </rPr>
      <t>Is the information displayed consistently on every page?</t>
    </r>
  </si>
  <si>
    <t>Not applicable</t>
  </si>
  <si>
    <r>
      <rPr>
        <sz val="10"/>
        <color theme="1"/>
        <rFont val="Arial"/>
        <family val="2"/>
      </rPr>
      <t xml:space="preserve">Los colores de los enlaces son los estándares o, si no, adecuados para su uso? </t>
    </r>
    <r>
      <rPr>
        <i/>
        <sz val="10"/>
        <color theme="1"/>
        <rFont val="Arial"/>
        <family val="2"/>
      </rPr>
      <t xml:space="preserve">
Are the colours of the links standard? If not, are they suitable for its use?</t>
    </r>
  </si>
  <si>
    <t>NO</t>
  </si>
  <si>
    <t>No resaltan en el entorno</t>
  </si>
  <si>
    <r>
      <t xml:space="preserve">Los elementos de navegación siguen los estándares? (botones, check box,..)
</t>
    </r>
    <r>
      <rPr>
        <i/>
        <sz val="10"/>
        <color theme="1"/>
        <rFont val="Arial"/>
        <family val="2"/>
      </rPr>
      <t>Do navigation elements follow the standards? (Buttons, check box, ...)</t>
    </r>
  </si>
  <si>
    <t xml:space="preserve">su funcionalidad en buena, no hay problemas al chequear </t>
  </si>
  <si>
    <t>5 - Reconocimiento en lugar de memoria, aprendizaje y anticipación / 
Recognition rather than memory, learning and anticipation</t>
  </si>
  <si>
    <r>
      <t xml:space="preserve">Es sencillo de utilizar por vez primera?
</t>
    </r>
    <r>
      <rPr>
        <i/>
        <sz val="10"/>
        <color theme="1"/>
        <rFont val="Arial"/>
        <family val="2"/>
      </rPr>
      <t>Is it easy to use the system for the first time?</t>
    </r>
  </si>
  <si>
    <t>Tiene un boton de busqueda que facilita el manejo</t>
  </si>
  <si>
    <r>
      <t xml:space="preserve">Es fácil localizar información que ya ha sido buscada con anterioridada? 
</t>
    </r>
    <r>
      <rPr>
        <i/>
        <sz val="10"/>
        <color theme="1"/>
        <rFont val="Arial"/>
        <family val="2"/>
      </rPr>
      <t>Is it easy to locate information that has already been searched for before?</t>
    </r>
  </si>
  <si>
    <r>
      <t xml:space="preserve">En todo momento puedes utilizar el sistema sin necesidad de recordar pantallas anteriores? 
</t>
    </r>
    <r>
      <rPr>
        <i/>
        <sz val="10"/>
        <color theme="1"/>
        <rFont val="Arial"/>
        <family val="2"/>
      </rPr>
      <t>Can you use the system at all times without remembering previous screens?</t>
    </r>
  </si>
  <si>
    <t xml:space="preserve">No hay necesidad de volver etiqueta tiene su pestaña </t>
  </si>
  <si>
    <r>
      <t xml:space="preserve">Todo el contenido necesario para la navegación o para las diferentes tareas está en la "pantalla actual"?
</t>
    </r>
    <r>
      <rPr>
        <i/>
        <sz val="10"/>
        <color theme="1"/>
        <rFont val="Arial"/>
        <family val="2"/>
      </rPr>
      <t>Is all content needed for navigation or task found in the “current screen”?</t>
    </r>
  </si>
  <si>
    <t xml:space="preserve">Todo el contenido esta en su pantalla de inicio, en el menu </t>
  </si>
  <si>
    <r>
      <t xml:space="preserve">La información está organizada según la lógica familiar de los usuarios "tipo"? 
</t>
    </r>
    <r>
      <rPr>
        <i/>
        <sz val="10"/>
        <color theme="1"/>
        <rFont val="Arial"/>
        <family val="2"/>
      </rPr>
      <t>Is the information organized according to logic familiar to the end user?</t>
    </r>
  </si>
  <si>
    <t>6 - Flexibilidad y eficiéncia de uso / Flexibility and efficiency of use</t>
  </si>
  <si>
    <r>
      <t xml:space="preserve">Existen atajos del teclado para las acciones frecuentes?
</t>
    </r>
    <r>
      <rPr>
        <i/>
        <sz val="10"/>
        <color theme="1"/>
        <rFont val="Arial"/>
        <family val="2"/>
      </rPr>
      <t>Are there keyboard shortcuts for common actions?</t>
    </r>
  </si>
  <si>
    <r>
      <t xml:space="preserve">Si existen, ¿queda claro cómo usarlas?
</t>
    </r>
    <r>
      <rPr>
        <i/>
        <sz val="10"/>
        <color theme="1"/>
        <rFont val="Arial"/>
        <family val="2"/>
      </rPr>
      <t>If there are, is it clear how to use them?</t>
    </r>
  </si>
  <si>
    <t>___</t>
  </si>
  <si>
    <r>
      <t xml:space="preserve">Es posible realizar de manera sencilla una acción realizada anteriormente?
</t>
    </r>
    <r>
      <rPr>
        <i/>
        <sz val="10"/>
        <color theme="1"/>
        <rFont val="Arial"/>
        <family val="2"/>
      </rPr>
      <t>Is it possible to easily perform an action done earlier?</t>
    </r>
  </si>
  <si>
    <r>
      <t xml:space="preserve">El diseño se adapta al cambiar la resolución de la pantalla? 
</t>
    </r>
    <r>
      <rPr>
        <i/>
        <sz val="10"/>
        <color theme="1"/>
        <rFont val="Arial"/>
        <family val="2"/>
      </rPr>
      <t>Does the design adapt to the changes of screen resolution?</t>
    </r>
  </si>
  <si>
    <t>Se puede usar desde varias plataformas y diferentes sistemas operativos (android, pc, ios)</t>
  </si>
  <si>
    <r>
      <t xml:space="preserve">Es visible el uso de aceleradores para el usuario habitual? 
</t>
    </r>
    <r>
      <rPr>
        <i/>
        <sz val="10"/>
        <color theme="1"/>
        <rFont val="Arial"/>
        <family val="2"/>
      </rPr>
      <t>Is the use of accelerators visible to the normal user?</t>
    </r>
  </si>
  <si>
    <r>
      <t xml:space="preserve">Se mantiene siempre ocupado al usuario? (sin tiempos de espera innecesarios)
</t>
    </r>
    <r>
      <rPr>
        <i/>
        <sz val="10"/>
        <color theme="1"/>
        <rFont val="Arial"/>
        <family val="2"/>
      </rPr>
      <t>Does it always keep the user busy? (without unnecessary delays)</t>
    </r>
  </si>
  <si>
    <r>
      <t xml:space="preserve">7 - Ayuda a los usuarios a reconocer, diagnosticar y rehacer-se de los errors
</t>
    </r>
    <r>
      <rPr>
        <b/>
        <i/>
        <sz val="14"/>
        <color theme="1"/>
        <rFont val="Calibri"/>
        <family val="2"/>
        <scheme val="minor"/>
      </rPr>
      <t>Help users recognize, diagnose and recover from errors</t>
    </r>
  </si>
  <si>
    <r>
      <t xml:space="preserve">Se muestra un mensaje antes de tomar acciones irreversibles?
</t>
    </r>
    <r>
      <rPr>
        <i/>
        <sz val="10"/>
        <color theme="1"/>
        <rFont val="Arial"/>
        <family val="2"/>
      </rPr>
      <t>Does it display a message before taking irreversible actions?</t>
    </r>
  </si>
  <si>
    <r>
      <t xml:space="preserve">Los errores cometidos se muestran en tiempo real?
</t>
    </r>
    <r>
      <rPr>
        <i/>
        <sz val="10"/>
        <color theme="1"/>
        <rFont val="Arial"/>
        <family val="2"/>
      </rPr>
      <t>Are errors shown in real time?</t>
    </r>
  </si>
  <si>
    <r>
      <t xml:space="preserve">El mensaje de error que aparece es fácilmente interpretable? 
</t>
    </r>
    <r>
      <rPr>
        <i/>
        <sz val="10"/>
        <color theme="1"/>
        <rFont val="Arial"/>
        <family val="2"/>
      </rPr>
      <t>Is the error message that appears easily interpretable?</t>
    </r>
  </si>
  <si>
    <r>
      <t xml:space="preserve">Se usa, además, algún código para referenciar el error?
</t>
    </r>
    <r>
      <rPr>
        <i/>
        <sz val="10"/>
        <color theme="1"/>
        <rFont val="Arial"/>
        <family val="2"/>
      </rPr>
      <t>Is some code also used to reference the error?</t>
    </r>
  </si>
  <si>
    <r>
      <t>8 - Prevención de errores /</t>
    </r>
    <r>
      <rPr>
        <b/>
        <i/>
        <sz val="14"/>
        <color theme="1"/>
        <rFont val="Calibri"/>
        <family val="2"/>
        <scheme val="minor"/>
      </rPr>
      <t xml:space="preserve"> Preventing errors</t>
    </r>
  </si>
  <si>
    <r>
      <t xml:space="preserve">Aparece un mensaje de confirmación antes de realizar las acciones?
</t>
    </r>
    <r>
      <rPr>
        <i/>
        <sz val="10"/>
        <color theme="1"/>
        <rFont val="Arial"/>
        <family val="2"/>
      </rPr>
      <t>Does a confirmation message appear before taking the action?</t>
    </r>
  </si>
  <si>
    <t>Si aparece un mensaje para que asi las personas esten seguras de eliminar o puedan cambiar de opinion</t>
  </si>
  <si>
    <r>
      <t xml:space="preserve">Queda claro qué hay que introducir en cada campo de un formulario?
</t>
    </r>
    <r>
      <rPr>
        <i/>
        <sz val="10"/>
        <color theme="1"/>
        <rFont val="Arial"/>
        <family val="2"/>
      </rPr>
      <t>Is it clear what information needs to be entered in each box on a form?</t>
    </r>
  </si>
  <si>
    <r>
      <t xml:space="preserve">El motor de búsqueda tolera errores tipográficos y ortográficos?
</t>
    </r>
    <r>
      <rPr>
        <i/>
        <sz val="10"/>
        <color theme="1"/>
        <rFont val="Arial"/>
        <family val="2"/>
      </rPr>
      <t>Does the search engine tolerate typos and spelling errors?</t>
    </r>
  </si>
  <si>
    <t>9 - Diseño estético y minimalista / Aesthetic and minimalist design</t>
  </si>
  <si>
    <r>
      <t xml:space="preserve">Se ha usado un diseño sin redundáncia de información? 
</t>
    </r>
    <r>
      <rPr>
        <i/>
        <sz val="10"/>
        <color theme="1"/>
        <rFont val="Arial"/>
        <family val="2"/>
      </rPr>
      <t>Is used a design without redundancy of information?</t>
    </r>
  </si>
  <si>
    <r>
      <t xml:space="preserve">La información es corta, concisa y precisa?
</t>
    </r>
    <r>
      <rPr>
        <i/>
        <sz val="10"/>
        <color theme="1"/>
        <rFont val="Arial"/>
        <family val="2"/>
      </rPr>
      <t>Is the information short, concise and accurate?</t>
    </r>
  </si>
  <si>
    <r>
      <t xml:space="preserve">Cada elemento de información se diferencia del resto y no se confunde?
</t>
    </r>
    <r>
      <rPr>
        <i/>
        <sz val="10"/>
        <color theme="1"/>
        <rFont val="Arial"/>
        <family val="2"/>
      </rPr>
      <t>Is each item of information different from the rest and not confused?</t>
    </r>
  </si>
  <si>
    <r>
      <t xml:space="preserve">El texto está bien organizado, con frases cortas y de intrepretación rápida?
</t>
    </r>
    <r>
      <rPr>
        <i/>
        <sz val="10"/>
        <color theme="1"/>
        <rFont val="Arial"/>
        <family val="2"/>
      </rPr>
      <t>Is the text well organized, with short sentences and quick to interpret?</t>
    </r>
  </si>
  <si>
    <r>
      <t xml:space="preserve">10 - Ayuda y documentación / </t>
    </r>
    <r>
      <rPr>
        <b/>
        <i/>
        <sz val="14"/>
        <color theme="1"/>
        <rFont val="Calibri"/>
        <family val="2"/>
        <scheme val="minor"/>
      </rPr>
      <t>Help and documentation</t>
    </r>
  </si>
  <si>
    <r>
      <t xml:space="preserve">Existe la opción "ajuda"?
</t>
    </r>
    <r>
      <rPr>
        <i/>
        <sz val="10"/>
        <color theme="1"/>
        <rFont val="Arial"/>
        <family val="2"/>
      </rPr>
      <t>Is there the "help" option?</t>
    </r>
  </si>
  <si>
    <r>
      <t xml:space="preserve">En el caso de existir, es visible y de fácil acceso? 
</t>
    </r>
    <r>
      <rPr>
        <i/>
        <sz val="10"/>
        <color theme="1"/>
        <rFont val="Arial"/>
        <family val="2"/>
      </rPr>
      <t>If so, is it visible and easy to access?</t>
    </r>
  </si>
  <si>
    <r>
      <t xml:space="preserve">La ayuda está orientada a la solución de problemas? 
</t>
    </r>
    <r>
      <rPr>
        <i/>
        <sz val="10"/>
        <color theme="1"/>
        <rFont val="Arial"/>
        <family val="2"/>
      </rPr>
      <t>Is the help section aimed at solving problems?</t>
    </r>
  </si>
  <si>
    <r>
      <t xml:space="preserve">Dispone de un apartado de preguntas frecuentes? 
</t>
    </r>
    <r>
      <rPr>
        <i/>
        <sz val="10"/>
        <color theme="1"/>
        <rFont val="Arial"/>
        <family val="2"/>
      </rPr>
      <t>Is there a section of frequently asked questions (FAQ)?</t>
    </r>
  </si>
  <si>
    <r>
      <t xml:space="preserve">La documentación de ayuda es clara, utiliza ejemplos? 
</t>
    </r>
    <r>
      <rPr>
        <i/>
        <sz val="10"/>
        <color theme="1"/>
        <rFont val="Arial"/>
        <family val="2"/>
      </rPr>
      <t>Is the help documentation clear, with examples?</t>
    </r>
  </si>
  <si>
    <r>
      <t xml:space="preserve">11 - Guardar el estado y proteger el trabajo / </t>
    </r>
    <r>
      <rPr>
        <b/>
        <i/>
        <sz val="14"/>
        <color theme="1"/>
        <rFont val="Calibri"/>
        <family val="2"/>
        <scheme val="minor"/>
      </rPr>
      <t>Save the state and protect the work</t>
    </r>
  </si>
  <si>
    <r>
      <t xml:space="preserve">Los usuarios pueden continuar desde un estado anterior al que quedaron en otro momento o desde otro dispositivo? 
</t>
    </r>
    <r>
      <rPr>
        <i/>
        <sz val="10"/>
        <color theme="1"/>
        <rFont val="Arial"/>
        <family val="2"/>
      </rPr>
      <t>Can users continue from a previous state (where they had previously been or from another device)?</t>
    </r>
  </si>
  <si>
    <r>
      <t xml:space="preserve">Se implementa la utilidad de "auto-guardado" ? 
</t>
    </r>
    <r>
      <rPr>
        <i/>
        <sz val="10"/>
        <color theme="1"/>
        <rFont val="Arial"/>
        <family val="2"/>
      </rPr>
      <t>Is "Autosave" implemented?</t>
    </r>
  </si>
  <si>
    <r>
      <t xml:space="preserve">Tiene buena respuesta a fallos ajenos? (cortes de corriente, de internet,…) 
</t>
    </r>
    <r>
      <rPr>
        <i/>
        <sz val="10"/>
        <color theme="1"/>
        <rFont val="Arial"/>
        <family val="2"/>
      </rPr>
      <t>Does the system have a good response to external failures? (Power cut, internet not working, ...)</t>
    </r>
  </si>
  <si>
    <r>
      <t xml:space="preserve">12 - Color y legibilidad / </t>
    </r>
    <r>
      <rPr>
        <b/>
        <i/>
        <sz val="14"/>
        <color theme="1"/>
        <rFont val="Calibri"/>
        <family val="2"/>
        <scheme val="minor"/>
      </rPr>
      <t>Color and readability</t>
    </r>
  </si>
  <si>
    <r>
      <t xml:space="preserve">Las fuentes del texto tienen un tamaño adecuado? 
</t>
    </r>
    <r>
      <rPr>
        <i/>
        <sz val="10"/>
        <color theme="1"/>
        <rFont val="Arial"/>
        <family val="2"/>
      </rPr>
      <t>Do the fonts have an adequate size?</t>
    </r>
  </si>
  <si>
    <r>
      <t xml:space="preserve">Las fuentes del texto utilizan colores con suficiente contraste con el fondo? 
</t>
    </r>
    <r>
      <rPr>
        <i/>
        <sz val="10"/>
        <color theme="1"/>
        <rFont val="Arial"/>
        <family val="2"/>
      </rPr>
      <t>Do the fonts use colours with sufficient contrast with the background?</t>
    </r>
  </si>
  <si>
    <r>
      <t xml:space="preserve">Las imágenes o patrones del fondo no impiden la lectura del contenido? 
</t>
    </r>
    <r>
      <rPr>
        <i/>
        <sz val="10"/>
        <color theme="1"/>
        <rFont val="Arial"/>
        <family val="2"/>
      </rPr>
      <t>Do background images or patterns allow the content to be read?</t>
    </r>
  </si>
  <si>
    <r>
      <t xml:space="preserve">Se tiene en cuenta a los usuarios con visión reducida? 
</t>
    </r>
    <r>
      <rPr>
        <i/>
        <sz val="10"/>
        <color theme="1"/>
        <rFont val="Arial"/>
        <family val="2"/>
      </rPr>
      <t>Does it consider people with reduced vision?</t>
    </r>
  </si>
  <si>
    <r>
      <t xml:space="preserve">13 - Autonomía / </t>
    </r>
    <r>
      <rPr>
        <b/>
        <i/>
        <sz val="14"/>
        <rFont val="Calibri"/>
        <family val="2"/>
        <scheme val="minor"/>
      </rPr>
      <t>Autonomy</t>
    </r>
  </si>
  <si>
    <r>
      <t xml:space="preserve">Se mantiene en todo momento informado al usuario del estado del sistema? 
</t>
    </r>
    <r>
      <rPr>
        <i/>
        <sz val="10"/>
        <color theme="1"/>
        <rFont val="Arial"/>
        <family val="2"/>
      </rPr>
      <t>Does it keep the user informed of system status?</t>
    </r>
  </si>
  <si>
    <r>
      <t xml:space="preserve">Además, el estado del sistema es visible y actualitzado? 
</t>
    </r>
    <r>
      <rPr>
        <i/>
        <sz val="10"/>
        <color theme="1"/>
        <rFont val="Arial"/>
        <family val="2"/>
      </rPr>
      <t>Moreover, is the system status visible and updated?</t>
    </r>
  </si>
  <si>
    <r>
      <t xml:space="preserve">El usuario puede tomar sus propias decisiones? (Personalización) 
</t>
    </r>
    <r>
      <rPr>
        <i/>
        <sz val="10"/>
        <color theme="1"/>
        <rFont val="Arial"/>
        <family val="2"/>
      </rPr>
      <t>Can the user take their own decisions? (Personalization)</t>
    </r>
  </si>
  <si>
    <r>
      <t xml:space="preserve">14 - Valores per defecto / </t>
    </r>
    <r>
      <rPr>
        <b/>
        <i/>
        <sz val="14"/>
        <color theme="1"/>
        <rFont val="Calibri"/>
        <family val="2"/>
        <scheme val="minor"/>
      </rPr>
      <t>Defaults</t>
    </r>
  </si>
  <si>
    <r>
      <t xml:space="preserve">El sistema o aparato proporciona la opción de volver a los valores de fábrica? 
</t>
    </r>
    <r>
      <rPr>
        <i/>
        <sz val="10"/>
        <color theme="1"/>
        <rFont val="Arial"/>
        <family val="2"/>
      </rPr>
      <t>Does the system or device give the option to return to factory settings?</t>
    </r>
  </si>
  <si>
    <r>
      <t xml:space="preserve">Si es así, se indica claramente las consecuencias de dicha acción? 
</t>
    </r>
    <r>
      <rPr>
        <i/>
        <sz val="10"/>
        <color theme="1"/>
        <rFont val="Arial"/>
        <family val="2"/>
      </rPr>
      <t>If so, does it clearly indicate the consequences of the action?</t>
    </r>
  </si>
  <si>
    <r>
      <t xml:space="preserve">Se utilitza el término “por defecto”? 
</t>
    </r>
    <r>
      <rPr>
        <i/>
        <sz val="10"/>
        <color theme="1"/>
        <rFont val="Arial"/>
        <family val="2"/>
      </rPr>
      <t>Is the term "Default" used?</t>
    </r>
  </si>
  <si>
    <t>15 - Reducción de la latencia /  Latency reduction</t>
  </si>
  <si>
    <r>
      <t xml:space="preserve">Respuesta
</t>
    </r>
    <r>
      <rPr>
        <i/>
        <sz val="11"/>
        <color theme="1"/>
        <rFont val="Calibri"/>
        <family val="2"/>
        <scheme val="minor"/>
      </rPr>
      <t>Answer</t>
    </r>
  </si>
  <si>
    <r>
      <t xml:space="preserve">Comentarios
</t>
    </r>
    <r>
      <rPr>
        <i/>
        <sz val="11"/>
        <color theme="1"/>
        <rFont val="Calibri"/>
        <family val="2"/>
        <scheme val="minor"/>
      </rPr>
      <t>Coments</t>
    </r>
  </si>
  <si>
    <r>
      <t xml:space="preserve">La ejecución de tareas pesadas es transparente al usuario? 
</t>
    </r>
    <r>
      <rPr>
        <i/>
        <sz val="11"/>
        <color theme="1"/>
        <rFont val="Calibri"/>
        <family val="2"/>
        <scheme val="minor"/>
      </rPr>
      <t>Is the execution of heavy work transparent to the user?</t>
    </r>
  </si>
  <si>
    <r>
      <t xml:space="preserve">Se muestra el tiempo restante o alguna animación de las tareas pesadas que se están ejecutando? 
</t>
    </r>
    <r>
      <rPr>
        <i/>
        <sz val="11"/>
        <color theme="1"/>
        <rFont val="Calibri"/>
        <family val="2"/>
        <scheme val="minor"/>
      </rPr>
      <t>While running heavy tasks, is remaining time or some animation shown?</t>
    </r>
  </si>
  <si>
    <r>
      <t xml:space="preserve">RESULTADOS / </t>
    </r>
    <r>
      <rPr>
        <b/>
        <i/>
        <sz val="14"/>
        <color theme="1"/>
        <rFont val="Calibri"/>
        <family val="2"/>
        <scheme val="minor"/>
      </rPr>
      <t>RESULTS</t>
    </r>
  </si>
  <si>
    <r>
      <t>Valores/V</t>
    </r>
    <r>
      <rPr>
        <b/>
        <i/>
        <sz val="11"/>
        <color theme="1"/>
        <rFont val="Calibri"/>
        <family val="2"/>
        <scheme val="minor"/>
      </rPr>
      <t>alues</t>
    </r>
  </si>
  <si>
    <t># preguntas 
NO contestadas</t>
  </si>
  <si>
    <t># preguntas 
totales</t>
  </si>
  <si>
    <t># preguntas 
contestadas</t>
  </si>
  <si>
    <t># preguntas 
NO aplica - NO problema</t>
  </si>
  <si>
    <t># WARNINGS</t>
  </si>
  <si>
    <t>Completed Test</t>
  </si>
  <si>
    <t>MISSING questions</t>
  </si>
  <si>
    <t># Countable questions</t>
  </si>
  <si>
    <t># NON countable questions (Not applicable &amp; Not a problem)</t>
  </si>
  <si>
    <r>
      <t xml:space="preserve">Porcentaje de usabilidad
</t>
    </r>
    <r>
      <rPr>
        <b/>
        <i/>
        <sz val="20"/>
        <color theme="1"/>
        <rFont val="Calibri"/>
        <family val="2"/>
        <scheme val="minor"/>
      </rPr>
      <t>"Usability" percentage</t>
    </r>
  </si>
  <si>
    <t>-</t>
  </si>
  <si>
    <t>NA</t>
  </si>
  <si>
    <t>It is NOT a Problem</t>
  </si>
  <si>
    <t>NP</t>
  </si>
  <si>
    <t>WARNING (imposible to check)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</si>
</sst>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4">
    <font>
      <sz val="11"/>
      <color theme="1"/>
      <name val="Calibri"/>
      <family val="2"/>
      <scheme val="minor"/>
    </font>
    <font>
      <b/>
      <sz val="11"/>
      <color theme="1"/>
      <name val="Calibri"/>
      <family val="2"/>
      <scheme val="minor"/>
    </font>
    <font>
      <b/>
      <sz val="14"/>
      <color theme="1"/>
      <name val="Calibri"/>
      <family val="2"/>
      <scheme val="minor"/>
    </font>
    <font>
      <sz val="10"/>
      <color theme="1"/>
      <name val="Arial"/>
      <family val="2"/>
    </font>
    <font>
      <b/>
      <sz val="11"/>
      <name val="Calibri"/>
      <family val="2"/>
      <scheme val="minor"/>
    </font>
    <font>
      <b/>
      <sz val="14"/>
      <name val="Calibri"/>
      <family val="2"/>
      <scheme val="minor"/>
    </font>
    <font>
      <sz val="14"/>
      <color theme="1"/>
      <name val="Calibri"/>
      <family val="2"/>
      <scheme val="minor"/>
    </font>
    <font>
      <i/>
      <sz val="10"/>
      <color theme="1"/>
      <name val="Arial"/>
      <family val="2"/>
    </font>
    <font>
      <i/>
      <sz val="11"/>
      <color theme="1"/>
      <name val="Calibri"/>
      <family val="2"/>
      <scheme val="minor"/>
    </font>
    <font>
      <b/>
      <i/>
      <sz val="11"/>
      <name val="Calibri"/>
      <family val="2"/>
      <scheme val="minor"/>
    </font>
    <font>
      <b/>
      <i/>
      <sz val="14"/>
      <color theme="1"/>
      <name val="Calibri"/>
      <family val="2"/>
      <scheme val="minor"/>
    </font>
    <font>
      <b/>
      <sz val="20"/>
      <color theme="1"/>
      <name val="Calibri"/>
      <family val="2"/>
      <scheme val="minor"/>
    </font>
    <font>
      <b/>
      <i/>
      <sz val="20"/>
      <color theme="1"/>
      <name val="Calibri"/>
      <family val="2"/>
      <scheme val="minor"/>
    </font>
    <font>
      <b/>
      <i/>
      <sz val="11"/>
      <color theme="1"/>
      <name val="Calibri"/>
      <family val="2"/>
      <scheme val="minor"/>
    </font>
    <font>
      <b/>
      <i/>
      <sz val="14"/>
      <name val="Calibri"/>
      <family val="2"/>
      <scheme val="minor"/>
    </font>
    <font>
      <sz val="11"/>
      <color theme="1"/>
      <name val="Calibri"/>
      <family val="2"/>
      <scheme val="minor"/>
    </font>
    <font>
      <u/>
      <sz val="11"/>
      <color theme="10"/>
      <name val="Calibri"/>
      <family val="2"/>
      <scheme val="minor"/>
    </font>
    <font>
      <sz val="12"/>
      <color theme="1"/>
      <name val="Calibri"/>
      <family val="2"/>
      <scheme val="minor"/>
    </font>
    <font>
      <i/>
      <sz val="11"/>
      <color theme="0" tint="-0.499984740745262"/>
      <name val="Calibri"/>
      <family val="2"/>
      <scheme val="minor"/>
    </font>
    <font>
      <sz val="11"/>
      <color theme="1"/>
      <name val="Calibri"/>
      <family val="2"/>
      <scheme val="minor"/>
    </font>
    <font>
      <sz val="11"/>
      <color theme="1"/>
      <name val="Calibri"/>
      <family val="2"/>
      <scheme val="minor"/>
    </font>
    <font>
      <b/>
      <sz val="12"/>
      <color theme="1"/>
      <name val="Calibri"/>
      <family val="2"/>
      <scheme val="minor"/>
    </font>
    <font>
      <i/>
      <sz val="9"/>
      <color theme="1"/>
      <name val="Calibri"/>
      <family val="2"/>
      <scheme val="minor"/>
    </font>
    <font>
      <b/>
      <sz val="28"/>
      <color theme="1"/>
      <name val="Calibri"/>
      <family val="2"/>
      <scheme val="minor"/>
    </font>
  </fonts>
  <fills count="10">
    <fill>
      <patternFill patternType="none"/>
    </fill>
    <fill>
      <patternFill patternType="gray125"/>
    </fill>
    <fill>
      <patternFill patternType="solid">
        <fgColor theme="0"/>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8" tint="0.79998168889431442"/>
        <bgColor indexed="64"/>
      </patternFill>
    </fill>
    <fill>
      <patternFill patternType="solid">
        <fgColor rgb="FF92D050"/>
        <bgColor indexed="64"/>
      </patternFill>
    </fill>
    <fill>
      <patternFill patternType="solid">
        <fgColor theme="7" tint="0.59999389629810485"/>
        <bgColor indexed="64"/>
      </patternFill>
    </fill>
    <fill>
      <patternFill patternType="solid">
        <fgColor theme="2" tint="-9.9978637043366805E-2"/>
        <bgColor indexed="64"/>
      </patternFill>
    </fill>
    <fill>
      <patternFill patternType="solid">
        <fgColor rgb="FFDEEBF7"/>
        <bgColor rgb="FFDAE3F3"/>
      </patternFill>
    </fill>
  </fills>
  <borders count="18">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thin">
        <color indexed="64"/>
      </top>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top style="medium">
        <color indexed="64"/>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style="thin">
        <color indexed="64"/>
      </left>
      <right/>
      <top/>
      <bottom/>
      <diagonal/>
    </border>
  </borders>
  <cellStyleXfs count="3">
    <xf numFmtId="0" fontId="0" fillId="0" borderId="0"/>
    <xf numFmtId="9" fontId="15" fillId="0" borderId="0" applyFont="0" applyFill="0" applyBorder="0" applyAlignment="0" applyProtection="0"/>
    <xf numFmtId="0" fontId="16" fillId="0" borderId="0" applyNumberFormat="0" applyFill="0" applyBorder="0" applyAlignment="0" applyProtection="0"/>
  </cellStyleXfs>
  <cellXfs count="83">
    <xf numFmtId="0" fontId="0" fillId="0" borderId="0" xfId="0"/>
    <xf numFmtId="0" fontId="0" fillId="0" borderId="0" xfId="0" applyAlignment="1">
      <alignment horizontal="left" vertical="center" indent="4"/>
    </xf>
    <xf numFmtId="0" fontId="0" fillId="0" borderId="0" xfId="0" applyAlignment="1">
      <alignment horizontal="center"/>
    </xf>
    <xf numFmtId="0" fontId="6" fillId="0" borderId="0" xfId="0" applyFont="1" applyAlignment="1">
      <alignment horizontal="right"/>
    </xf>
    <xf numFmtId="0" fontId="3" fillId="0" borderId="1" xfId="0" applyFont="1" applyBorder="1" applyAlignment="1">
      <alignment vertical="center" wrapText="1"/>
    </xf>
    <xf numFmtId="0" fontId="0" fillId="0" borderId="1" xfId="0" applyBorder="1" applyAlignment="1">
      <alignment horizontal="center" vertical="center"/>
    </xf>
    <xf numFmtId="0" fontId="4" fillId="4" borderId="1" xfId="0" applyFont="1" applyFill="1" applyBorder="1" applyAlignment="1">
      <alignment wrapText="1"/>
    </xf>
    <xf numFmtId="0" fontId="0" fillId="0" borderId="0" xfId="0" applyAlignment="1">
      <alignment horizontal="center" vertical="center"/>
    </xf>
    <xf numFmtId="0" fontId="8" fillId="0" borderId="0" xfId="0" applyFont="1"/>
    <xf numFmtId="0" fontId="11" fillId="0" borderId="0" xfId="0" applyFont="1" applyAlignment="1">
      <alignment horizontal="right" wrapText="1"/>
    </xf>
    <xf numFmtId="0" fontId="4" fillId="4" borderId="1" xfId="0" applyFont="1" applyFill="1" applyBorder="1" applyAlignment="1">
      <alignment horizontal="center" wrapText="1"/>
    </xf>
    <xf numFmtId="0" fontId="3" fillId="0" borderId="1" xfId="0" applyFont="1" applyBorder="1" applyAlignment="1">
      <alignment wrapText="1"/>
    </xf>
    <xf numFmtId="0" fontId="7" fillId="0" borderId="1" xfId="0" applyFont="1" applyBorder="1" applyAlignment="1">
      <alignment wrapText="1"/>
    </xf>
    <xf numFmtId="0" fontId="3" fillId="0" borderId="0" xfId="0" applyFont="1"/>
    <xf numFmtId="0" fontId="3" fillId="0" borderId="0" xfId="0" applyFont="1" applyAlignment="1">
      <alignment wrapText="1"/>
    </xf>
    <xf numFmtId="0" fontId="3" fillId="2" borderId="1" xfId="0" applyFont="1" applyFill="1" applyBorder="1" applyAlignment="1">
      <alignment wrapText="1"/>
    </xf>
    <xf numFmtId="0" fontId="1" fillId="4" borderId="1" xfId="0" applyFont="1" applyFill="1" applyBorder="1" applyAlignment="1">
      <alignment horizontal="center" vertical="center" wrapText="1"/>
    </xf>
    <xf numFmtId="0" fontId="11" fillId="0" borderId="0" xfId="0" applyFont="1" applyAlignment="1">
      <alignment horizontal="left" vertical="center"/>
    </xf>
    <xf numFmtId="1" fontId="0" fillId="0" borderId="0" xfId="0" applyNumberFormat="1"/>
    <xf numFmtId="0" fontId="7" fillId="0" borderId="1" xfId="0" applyFont="1" applyBorder="1" applyAlignment="1">
      <alignment vertical="center" wrapText="1"/>
    </xf>
    <xf numFmtId="0" fontId="1" fillId="2" borderId="0" xfId="0" applyFont="1" applyFill="1" applyAlignment="1">
      <alignment horizontal="center" vertical="center" wrapText="1"/>
    </xf>
    <xf numFmtId="0" fontId="2" fillId="2" borderId="0" xfId="0" applyFont="1" applyFill="1" applyAlignment="1">
      <alignment horizontal="center" vertical="center"/>
    </xf>
    <xf numFmtId="0" fontId="0" fillId="0" borderId="0" xfId="0" applyAlignment="1">
      <alignment horizontal="center" vertical="center" wrapText="1"/>
    </xf>
    <xf numFmtId="0" fontId="1" fillId="0" borderId="0" xfId="0" applyFont="1" applyAlignment="1">
      <alignment horizontal="center" vertical="center"/>
    </xf>
    <xf numFmtId="9" fontId="1" fillId="0" borderId="0" xfId="1" applyFont="1" applyAlignment="1">
      <alignment horizontal="center" vertical="center"/>
    </xf>
    <xf numFmtId="0" fontId="18" fillId="0" borderId="0" xfId="0" applyFont="1"/>
    <xf numFmtId="164" fontId="1" fillId="0" borderId="0" xfId="1" applyNumberFormat="1" applyFont="1" applyAlignment="1">
      <alignment horizontal="center" vertical="center"/>
    </xf>
    <xf numFmtId="164" fontId="6" fillId="2" borderId="0" xfId="0" applyNumberFormat="1" applyFont="1" applyFill="1" applyAlignment="1">
      <alignment horizontal="center" vertical="center"/>
    </xf>
    <xf numFmtId="0" fontId="2" fillId="2" borderId="10" xfId="0" applyFont="1" applyFill="1" applyBorder="1" applyAlignment="1">
      <alignment horizontal="center" vertical="center"/>
    </xf>
    <xf numFmtId="164" fontId="6" fillId="2" borderId="1" xfId="0" applyNumberFormat="1" applyFont="1" applyFill="1" applyBorder="1" applyAlignment="1">
      <alignment horizontal="center" vertical="center"/>
    </xf>
    <xf numFmtId="0" fontId="17" fillId="0" borderId="1" xfId="0" applyFont="1" applyBorder="1" applyAlignment="1">
      <alignment horizontal="right"/>
    </xf>
    <xf numFmtId="0" fontId="6" fillId="2" borderId="1" xfId="0" applyFont="1" applyFill="1" applyBorder="1" applyAlignment="1">
      <alignment horizontal="center" vertical="center"/>
    </xf>
    <xf numFmtId="0" fontId="16" fillId="0" borderId="1" xfId="2" applyBorder="1"/>
    <xf numFmtId="0" fontId="16" fillId="8" borderId="1" xfId="2" applyFill="1" applyBorder="1" applyAlignment="1">
      <alignment horizontal="left" wrapText="1"/>
    </xf>
    <xf numFmtId="0" fontId="16" fillId="8" borderId="1" xfId="2" applyFill="1" applyBorder="1" applyAlignment="1">
      <alignment horizontal="left"/>
    </xf>
    <xf numFmtId="0" fontId="16" fillId="0" borderId="1" xfId="2" applyBorder="1" applyAlignment="1">
      <alignment horizontal="left" wrapText="1"/>
    </xf>
    <xf numFmtId="0" fontId="16" fillId="8" borderId="1" xfId="2" applyFill="1" applyBorder="1"/>
    <xf numFmtId="0" fontId="16" fillId="8" borderId="1" xfId="2" applyFill="1" applyBorder="1" applyAlignment="1">
      <alignment horizontal="left" vertical="center"/>
    </xf>
    <xf numFmtId="0" fontId="19" fillId="0" borderId="0" xfId="0" applyFont="1"/>
    <xf numFmtId="0" fontId="20" fillId="0" borderId="0" xfId="0" applyFont="1"/>
    <xf numFmtId="0" fontId="15" fillId="0" borderId="0" xfId="0" applyFont="1"/>
    <xf numFmtId="0" fontId="15" fillId="0" borderId="0" xfId="0" applyFont="1" applyAlignment="1">
      <alignment horizontal="left" wrapText="1"/>
    </xf>
    <xf numFmtId="0" fontId="2" fillId="0" borderId="0" xfId="0" applyFont="1" applyAlignment="1">
      <alignment horizontal="right" wrapText="1"/>
    </xf>
    <xf numFmtId="0" fontId="2" fillId="0" borderId="0" xfId="0" applyFont="1"/>
    <xf numFmtId="0" fontId="15" fillId="0" borderId="6" xfId="0" applyFont="1" applyBorder="1" applyAlignment="1">
      <alignment horizontal="right"/>
    </xf>
    <xf numFmtId="0" fontId="15" fillId="0" borderId="7" xfId="0" applyFont="1" applyBorder="1" applyAlignment="1">
      <alignment horizontal="right"/>
    </xf>
    <xf numFmtId="0" fontId="15" fillId="0" borderId="8" xfId="0" applyFont="1" applyBorder="1" applyAlignment="1">
      <alignment horizontal="right"/>
    </xf>
    <xf numFmtId="0" fontId="15" fillId="5" borderId="1" xfId="0" applyFont="1" applyFill="1" applyBorder="1" applyAlignment="1">
      <alignment horizontal="center" vertical="center" wrapText="1"/>
    </xf>
    <xf numFmtId="0" fontId="15" fillId="0" borderId="1" xfId="0" applyFont="1" applyBorder="1"/>
    <xf numFmtId="0" fontId="15" fillId="0" borderId="0" xfId="0" applyFont="1" applyAlignment="1">
      <alignment horizontal="center" vertical="center"/>
    </xf>
    <xf numFmtId="0" fontId="21" fillId="0" borderId="1" xfId="0" applyFont="1" applyBorder="1" applyAlignment="1">
      <alignment horizontal="right"/>
    </xf>
    <xf numFmtId="0" fontId="0" fillId="0" borderId="1" xfId="0" applyBorder="1" applyAlignment="1">
      <alignment vertical="top" wrapText="1"/>
    </xf>
    <xf numFmtId="0" fontId="19" fillId="0" borderId="0" xfId="0" applyFont="1" applyAlignment="1">
      <alignment horizontal="center" vertical="center"/>
    </xf>
    <xf numFmtId="0" fontId="22" fillId="0" borderId="0" xfId="0" applyFont="1" applyAlignment="1">
      <alignment horizontal="center" vertical="center"/>
    </xf>
    <xf numFmtId="0" fontId="18" fillId="0" borderId="0" xfId="0" applyFont="1" applyAlignment="1">
      <alignment horizontal="center" vertical="center"/>
    </xf>
    <xf numFmtId="164" fontId="23" fillId="0" borderId="0" xfId="1" applyNumberFormat="1" applyFont="1" applyAlignment="1">
      <alignment horizontal="center" vertical="center"/>
    </xf>
    <xf numFmtId="0" fontId="16" fillId="0" borderId="0" xfId="2" applyFill="1" applyBorder="1" applyAlignment="1">
      <alignment horizontal="right" vertical="top" wrapText="1"/>
    </xf>
    <xf numFmtId="0" fontId="17" fillId="7" borderId="0" xfId="0" applyFont="1" applyFill="1" applyAlignment="1">
      <alignment horizontal="center" vertical="center" wrapText="1"/>
    </xf>
    <xf numFmtId="0" fontId="16" fillId="7" borderId="0" xfId="2" applyFill="1" applyAlignment="1">
      <alignment horizontal="left"/>
    </xf>
    <xf numFmtId="0" fontId="17" fillId="6" borderId="0" xfId="0" applyFont="1" applyFill="1" applyAlignment="1">
      <alignment horizontal="center" vertical="top" wrapText="1"/>
    </xf>
    <xf numFmtId="0" fontId="16" fillId="6" borderId="0" xfId="2" applyFill="1" applyAlignment="1">
      <alignment horizontal="left"/>
    </xf>
    <xf numFmtId="14" fontId="0" fillId="9" borderId="16" xfId="0" applyNumberFormat="1" applyFill="1" applyBorder="1" applyAlignment="1">
      <alignment horizontal="center"/>
    </xf>
    <xf numFmtId="0" fontId="0" fillId="9" borderId="16" xfId="0" applyFill="1" applyBorder="1" applyAlignment="1">
      <alignment horizontal="center"/>
    </xf>
    <xf numFmtId="0" fontId="15" fillId="0" borderId="9" xfId="0" applyFont="1" applyBorder="1" applyAlignment="1">
      <alignment horizontal="left" wrapText="1"/>
    </xf>
    <xf numFmtId="0" fontId="16" fillId="3" borderId="2" xfId="2" applyFill="1" applyBorder="1" applyAlignment="1">
      <alignment horizontal="center" vertical="center"/>
    </xf>
    <xf numFmtId="0" fontId="11" fillId="3" borderId="3" xfId="0" applyFont="1" applyFill="1" applyBorder="1" applyAlignment="1">
      <alignment horizontal="center" vertical="center"/>
    </xf>
    <xf numFmtId="0" fontId="11" fillId="3" borderId="4" xfId="0" applyFont="1" applyFill="1" applyBorder="1" applyAlignment="1">
      <alignment horizontal="center" vertical="center"/>
    </xf>
    <xf numFmtId="0" fontId="2" fillId="3" borderId="2"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0" fillId="9" borderId="14" xfId="0" applyFill="1" applyBorder="1" applyAlignment="1">
      <alignment horizontal="center"/>
    </xf>
    <xf numFmtId="0" fontId="0" fillId="9" borderId="15" xfId="0" applyFill="1" applyBorder="1" applyAlignment="1">
      <alignment horizontal="center"/>
    </xf>
    <xf numFmtId="0" fontId="2" fillId="3" borderId="1" xfId="0" applyFont="1" applyFill="1" applyBorder="1" applyAlignment="1">
      <alignment horizontal="center" vertical="center" wrapText="1"/>
    </xf>
    <xf numFmtId="0" fontId="2" fillId="3" borderId="1" xfId="0" applyFont="1" applyFill="1" applyBorder="1" applyAlignment="1">
      <alignment horizontal="center" vertical="center"/>
    </xf>
    <xf numFmtId="0" fontId="0" fillId="0" borderId="5" xfId="0" applyBorder="1" applyAlignment="1">
      <alignment horizontal="left" vertical="center"/>
    </xf>
    <xf numFmtId="0" fontId="2" fillId="3" borderId="11" xfId="0" applyFont="1" applyFill="1" applyBorder="1" applyAlignment="1">
      <alignment horizontal="center" vertical="center"/>
    </xf>
    <xf numFmtId="0" fontId="2" fillId="3" borderId="12" xfId="0" applyFont="1" applyFill="1" applyBorder="1" applyAlignment="1">
      <alignment horizontal="center" vertical="center"/>
    </xf>
    <xf numFmtId="0" fontId="2" fillId="3" borderId="13" xfId="0" applyFont="1" applyFill="1" applyBorder="1" applyAlignment="1">
      <alignment horizontal="center" vertical="center"/>
    </xf>
    <xf numFmtId="0" fontId="2" fillId="3" borderId="11" xfId="0" applyFont="1" applyFill="1" applyBorder="1" applyAlignment="1">
      <alignment horizontal="center" vertical="center" wrapText="1"/>
    </xf>
    <xf numFmtId="0" fontId="2" fillId="3" borderId="12" xfId="0" applyFont="1" applyFill="1" applyBorder="1" applyAlignment="1">
      <alignment horizontal="center" vertical="center" wrapText="1"/>
    </xf>
    <xf numFmtId="0" fontId="2" fillId="3" borderId="13" xfId="0" applyFont="1" applyFill="1" applyBorder="1" applyAlignment="1">
      <alignment horizontal="center" vertical="center" wrapText="1"/>
    </xf>
    <xf numFmtId="0" fontId="5" fillId="5" borderId="1" xfId="0" applyFont="1" applyFill="1" applyBorder="1" applyAlignment="1">
      <alignment horizontal="center" vertical="center"/>
    </xf>
    <xf numFmtId="0" fontId="18" fillId="0" borderId="17" xfId="0" applyFont="1" applyBorder="1" applyAlignment="1">
      <alignment horizontal="center" vertical="center"/>
    </xf>
  </cellXfs>
  <cellStyles count="3">
    <cellStyle name="Hipervínculo" xfId="2" builtinId="8"/>
    <cellStyle name="Normal" xfId="0" builtinId="0"/>
    <cellStyle name="Porcentaje" xfId="1" builtinId="5"/>
  </cellStyles>
  <dxfs count="102">
    <dxf>
      <font>
        <b/>
        <i val="0"/>
      </font>
      <fill>
        <patternFill>
          <bgColor rgb="FFFFFF00"/>
        </patternFill>
      </fill>
    </dxf>
    <dxf>
      <font>
        <b/>
        <i val="0"/>
        <color rgb="FFFF0000"/>
      </font>
    </dxf>
    <dxf>
      <fill>
        <patternFill>
          <bgColor rgb="FFFF9999"/>
        </patternFill>
      </fill>
    </dxf>
    <dxf>
      <fill>
        <patternFill>
          <bgColor rgb="FFFF9999"/>
        </patternFill>
      </fill>
    </dxf>
    <dxf>
      <fill>
        <patternFill>
          <bgColor rgb="FFFF9999"/>
        </patternFill>
      </fill>
    </dxf>
    <dxf>
      <fill>
        <patternFill>
          <bgColor rgb="FFFF9999"/>
        </patternFill>
      </fill>
    </dxf>
    <dxf>
      <font>
        <b val="0"/>
        <i/>
      </font>
      <fill>
        <patternFill patternType="none">
          <bgColor auto="1"/>
        </patternFill>
      </fill>
    </dxf>
    <dxf>
      <fill>
        <patternFill>
          <bgColor rgb="FFFFC000"/>
        </patternFill>
      </fill>
    </dxf>
    <dxf>
      <fill>
        <patternFill>
          <bgColor rgb="FF92D050"/>
        </patternFill>
      </fill>
    </dxf>
    <dxf>
      <fill>
        <patternFill>
          <bgColor rgb="FFFF6600"/>
        </patternFill>
      </fill>
    </dxf>
    <dxf>
      <fill>
        <patternFill>
          <bgColor rgb="FFFF0000"/>
        </patternFill>
      </fill>
    </dxf>
    <dxf>
      <font>
        <b val="0"/>
        <i/>
      </font>
      <fill>
        <patternFill patternType="none">
          <bgColor auto="1"/>
        </patternFill>
      </fill>
    </dxf>
    <dxf>
      <font>
        <b val="0"/>
        <i/>
      </font>
      <fill>
        <patternFill patternType="none">
          <bgColor auto="1"/>
        </patternFill>
      </fill>
    </dxf>
    <dxf>
      <fill>
        <patternFill>
          <bgColor rgb="FFFFC000"/>
        </patternFill>
      </fill>
    </dxf>
    <dxf>
      <fill>
        <patternFill>
          <bgColor rgb="FF92D050"/>
        </patternFill>
      </fill>
    </dxf>
    <dxf>
      <fill>
        <patternFill>
          <bgColor rgb="FFFF6600"/>
        </patternFill>
      </fill>
    </dxf>
    <dxf>
      <fill>
        <patternFill>
          <bgColor rgb="FFFF0000"/>
        </patternFill>
      </fill>
    </dxf>
    <dxf>
      <font>
        <b val="0"/>
        <i/>
      </font>
      <fill>
        <patternFill patternType="none">
          <bgColor auto="1"/>
        </patternFill>
      </fill>
    </dxf>
    <dxf>
      <font>
        <b val="0"/>
        <i/>
      </font>
      <fill>
        <patternFill patternType="none">
          <bgColor auto="1"/>
        </patternFill>
      </fill>
    </dxf>
    <dxf>
      <fill>
        <patternFill>
          <bgColor rgb="FFFFC000"/>
        </patternFill>
      </fill>
    </dxf>
    <dxf>
      <fill>
        <patternFill>
          <bgColor rgb="FF92D050"/>
        </patternFill>
      </fill>
    </dxf>
    <dxf>
      <fill>
        <patternFill>
          <bgColor rgb="FFFF6600"/>
        </patternFill>
      </fill>
    </dxf>
    <dxf>
      <fill>
        <patternFill>
          <bgColor rgb="FFFF0000"/>
        </patternFill>
      </fill>
    </dxf>
    <dxf>
      <font>
        <b val="0"/>
        <i/>
      </font>
      <fill>
        <patternFill patternType="none">
          <bgColor auto="1"/>
        </patternFill>
      </fill>
    </dxf>
    <dxf>
      <font>
        <b val="0"/>
        <i/>
      </font>
      <fill>
        <patternFill patternType="none">
          <bgColor auto="1"/>
        </patternFill>
      </fill>
    </dxf>
    <dxf>
      <fill>
        <patternFill>
          <bgColor rgb="FFFFC000"/>
        </patternFill>
      </fill>
    </dxf>
    <dxf>
      <fill>
        <patternFill>
          <bgColor rgb="FF92D050"/>
        </patternFill>
      </fill>
    </dxf>
    <dxf>
      <fill>
        <patternFill>
          <bgColor rgb="FFFF6600"/>
        </patternFill>
      </fill>
    </dxf>
    <dxf>
      <fill>
        <patternFill>
          <bgColor rgb="FFFF0000"/>
        </patternFill>
      </fill>
    </dxf>
    <dxf>
      <font>
        <b val="0"/>
        <i/>
      </font>
      <fill>
        <patternFill patternType="none">
          <bgColor auto="1"/>
        </patternFill>
      </fill>
    </dxf>
    <dxf>
      <font>
        <b val="0"/>
        <i/>
      </font>
      <fill>
        <patternFill patternType="none">
          <bgColor auto="1"/>
        </patternFill>
      </fill>
    </dxf>
    <dxf>
      <fill>
        <patternFill>
          <bgColor rgb="FFFFC000"/>
        </patternFill>
      </fill>
    </dxf>
    <dxf>
      <fill>
        <patternFill>
          <bgColor rgb="FF92D050"/>
        </patternFill>
      </fill>
    </dxf>
    <dxf>
      <fill>
        <patternFill>
          <bgColor rgb="FFFF6600"/>
        </patternFill>
      </fill>
    </dxf>
    <dxf>
      <fill>
        <patternFill>
          <bgColor rgb="FFFF0000"/>
        </patternFill>
      </fill>
    </dxf>
    <dxf>
      <font>
        <b val="0"/>
        <i/>
      </font>
      <fill>
        <patternFill patternType="none">
          <bgColor auto="1"/>
        </patternFill>
      </fill>
    </dxf>
    <dxf>
      <font>
        <b val="0"/>
        <i/>
      </font>
      <fill>
        <patternFill patternType="none">
          <bgColor auto="1"/>
        </patternFill>
      </fill>
    </dxf>
    <dxf>
      <fill>
        <patternFill>
          <bgColor rgb="FFFFC000"/>
        </patternFill>
      </fill>
    </dxf>
    <dxf>
      <fill>
        <patternFill>
          <bgColor rgb="FF92D050"/>
        </patternFill>
      </fill>
    </dxf>
    <dxf>
      <fill>
        <patternFill>
          <bgColor rgb="FFFF6600"/>
        </patternFill>
      </fill>
    </dxf>
    <dxf>
      <fill>
        <patternFill>
          <bgColor rgb="FFFF0000"/>
        </patternFill>
      </fill>
    </dxf>
    <dxf>
      <font>
        <b val="0"/>
        <i/>
      </font>
      <fill>
        <patternFill patternType="none">
          <bgColor auto="1"/>
        </patternFill>
      </fill>
    </dxf>
    <dxf>
      <font>
        <b val="0"/>
        <i/>
      </font>
      <fill>
        <patternFill patternType="none">
          <bgColor auto="1"/>
        </patternFill>
      </fill>
    </dxf>
    <dxf>
      <fill>
        <patternFill>
          <bgColor rgb="FFFFC000"/>
        </patternFill>
      </fill>
    </dxf>
    <dxf>
      <fill>
        <patternFill>
          <bgColor rgb="FF92D050"/>
        </patternFill>
      </fill>
    </dxf>
    <dxf>
      <fill>
        <patternFill>
          <bgColor rgb="FFFF6600"/>
        </patternFill>
      </fill>
    </dxf>
    <dxf>
      <fill>
        <patternFill>
          <bgColor rgb="FFFF0000"/>
        </patternFill>
      </fill>
    </dxf>
    <dxf>
      <font>
        <b val="0"/>
        <i/>
      </font>
      <fill>
        <patternFill patternType="none">
          <bgColor auto="1"/>
        </patternFill>
      </fill>
    </dxf>
    <dxf>
      <font>
        <b val="0"/>
        <i/>
      </font>
      <fill>
        <patternFill patternType="none">
          <bgColor auto="1"/>
        </patternFill>
      </fill>
    </dxf>
    <dxf>
      <fill>
        <patternFill>
          <bgColor rgb="FFFFC000"/>
        </patternFill>
      </fill>
    </dxf>
    <dxf>
      <fill>
        <patternFill>
          <bgColor rgb="FF92D050"/>
        </patternFill>
      </fill>
    </dxf>
    <dxf>
      <fill>
        <patternFill>
          <bgColor rgb="FFFF6600"/>
        </patternFill>
      </fill>
    </dxf>
    <dxf>
      <fill>
        <patternFill>
          <bgColor rgb="FFFF0000"/>
        </patternFill>
      </fill>
    </dxf>
    <dxf>
      <font>
        <b val="0"/>
        <i/>
      </font>
      <fill>
        <patternFill patternType="none">
          <bgColor auto="1"/>
        </patternFill>
      </fill>
    </dxf>
    <dxf>
      <font>
        <b val="0"/>
        <i/>
      </font>
      <fill>
        <patternFill patternType="none">
          <bgColor auto="1"/>
        </patternFill>
      </fill>
    </dxf>
    <dxf>
      <fill>
        <patternFill>
          <bgColor rgb="FFFFC000"/>
        </patternFill>
      </fill>
    </dxf>
    <dxf>
      <fill>
        <patternFill>
          <bgColor rgb="FF92D050"/>
        </patternFill>
      </fill>
    </dxf>
    <dxf>
      <fill>
        <patternFill>
          <bgColor rgb="FFFF6600"/>
        </patternFill>
      </fill>
    </dxf>
    <dxf>
      <fill>
        <patternFill>
          <bgColor rgb="FFFF0000"/>
        </patternFill>
      </fill>
    </dxf>
    <dxf>
      <font>
        <b val="0"/>
        <i/>
      </font>
      <fill>
        <patternFill patternType="none">
          <bgColor auto="1"/>
        </patternFill>
      </fill>
    </dxf>
    <dxf>
      <font>
        <b val="0"/>
        <i/>
      </font>
      <fill>
        <patternFill patternType="none">
          <bgColor auto="1"/>
        </patternFill>
      </fill>
    </dxf>
    <dxf>
      <fill>
        <patternFill>
          <bgColor rgb="FFFFC000"/>
        </patternFill>
      </fill>
    </dxf>
    <dxf>
      <fill>
        <patternFill>
          <bgColor rgb="FF92D050"/>
        </patternFill>
      </fill>
    </dxf>
    <dxf>
      <fill>
        <patternFill>
          <bgColor rgb="FFFF6600"/>
        </patternFill>
      </fill>
    </dxf>
    <dxf>
      <fill>
        <patternFill>
          <bgColor rgb="FFFF0000"/>
        </patternFill>
      </fill>
    </dxf>
    <dxf>
      <font>
        <b val="0"/>
        <i/>
      </font>
      <fill>
        <patternFill patternType="none">
          <bgColor auto="1"/>
        </patternFill>
      </fill>
    </dxf>
    <dxf>
      <font>
        <b val="0"/>
        <i/>
      </font>
      <fill>
        <patternFill patternType="none">
          <bgColor auto="1"/>
        </patternFill>
      </fill>
    </dxf>
    <dxf>
      <fill>
        <patternFill>
          <bgColor rgb="FFFFC000"/>
        </patternFill>
      </fill>
    </dxf>
    <dxf>
      <fill>
        <patternFill>
          <bgColor rgb="FF92D050"/>
        </patternFill>
      </fill>
    </dxf>
    <dxf>
      <fill>
        <patternFill>
          <bgColor rgb="FFFF6600"/>
        </patternFill>
      </fill>
    </dxf>
    <dxf>
      <fill>
        <patternFill>
          <bgColor rgb="FFFF0000"/>
        </patternFill>
      </fill>
    </dxf>
    <dxf>
      <font>
        <b val="0"/>
        <i/>
      </font>
      <fill>
        <patternFill patternType="none">
          <bgColor auto="1"/>
        </patternFill>
      </fill>
    </dxf>
    <dxf>
      <font>
        <b val="0"/>
        <i/>
      </font>
      <fill>
        <patternFill patternType="none">
          <bgColor auto="1"/>
        </patternFill>
      </fill>
    </dxf>
    <dxf>
      <fill>
        <patternFill>
          <bgColor rgb="FFFFC000"/>
        </patternFill>
      </fill>
    </dxf>
    <dxf>
      <fill>
        <patternFill>
          <bgColor rgb="FF92D050"/>
        </patternFill>
      </fill>
    </dxf>
    <dxf>
      <fill>
        <patternFill>
          <bgColor rgb="FFFF6600"/>
        </patternFill>
      </fill>
    </dxf>
    <dxf>
      <fill>
        <patternFill>
          <bgColor rgb="FFFF0000"/>
        </patternFill>
      </fill>
    </dxf>
    <dxf>
      <font>
        <b val="0"/>
        <i/>
      </font>
      <fill>
        <patternFill patternType="none">
          <bgColor auto="1"/>
        </patternFill>
      </fill>
    </dxf>
    <dxf>
      <font>
        <b val="0"/>
        <i/>
      </font>
      <fill>
        <patternFill patternType="none">
          <bgColor auto="1"/>
        </patternFill>
      </fill>
    </dxf>
    <dxf>
      <fill>
        <patternFill>
          <bgColor rgb="FFFFC000"/>
        </patternFill>
      </fill>
    </dxf>
    <dxf>
      <fill>
        <patternFill>
          <bgColor rgb="FF92D050"/>
        </patternFill>
      </fill>
    </dxf>
    <dxf>
      <fill>
        <patternFill>
          <bgColor rgb="FFFF6600"/>
        </patternFill>
      </fill>
    </dxf>
    <dxf>
      <fill>
        <patternFill>
          <bgColor rgb="FFFF0000"/>
        </patternFill>
      </fill>
    </dxf>
    <dxf>
      <font>
        <b val="0"/>
        <i/>
      </font>
      <fill>
        <patternFill patternType="none">
          <bgColor auto="1"/>
        </patternFill>
      </fill>
    </dxf>
    <dxf>
      <font>
        <b val="0"/>
        <i/>
      </font>
      <fill>
        <patternFill patternType="none">
          <bgColor auto="1"/>
        </patternFill>
      </fill>
    </dxf>
    <dxf>
      <fill>
        <patternFill>
          <bgColor rgb="FFFFC000"/>
        </patternFill>
      </fill>
    </dxf>
    <dxf>
      <fill>
        <patternFill>
          <bgColor rgb="FF92D050"/>
        </patternFill>
      </fill>
    </dxf>
    <dxf>
      <fill>
        <patternFill>
          <bgColor rgb="FFFF6600"/>
        </patternFill>
      </fill>
    </dxf>
    <dxf>
      <fill>
        <patternFill>
          <bgColor rgb="FFFF0000"/>
        </patternFill>
      </fill>
    </dxf>
    <dxf>
      <font>
        <b val="0"/>
        <i/>
      </font>
      <fill>
        <patternFill patternType="none">
          <bgColor auto="1"/>
        </patternFill>
      </fill>
    </dxf>
    <dxf>
      <font>
        <b val="0"/>
        <i/>
      </font>
      <fill>
        <patternFill patternType="none">
          <bgColor auto="1"/>
        </patternFill>
      </fill>
    </dxf>
    <dxf>
      <fill>
        <patternFill>
          <bgColor rgb="FFFFC000"/>
        </patternFill>
      </fill>
    </dxf>
    <dxf>
      <fill>
        <patternFill>
          <bgColor rgb="FF92D050"/>
        </patternFill>
      </fill>
    </dxf>
    <dxf>
      <fill>
        <patternFill>
          <bgColor rgb="FFFF6600"/>
        </patternFill>
      </fill>
    </dxf>
    <dxf>
      <fill>
        <patternFill>
          <bgColor rgb="FFFF0000"/>
        </patternFill>
      </fill>
    </dxf>
    <dxf>
      <font>
        <b val="0"/>
        <i/>
      </font>
      <fill>
        <patternFill patternType="none">
          <bgColor auto="1"/>
        </patternFill>
      </fill>
    </dxf>
    <dxf>
      <font>
        <b val="0"/>
        <i/>
      </font>
      <fill>
        <patternFill patternType="none">
          <bgColor auto="1"/>
        </patternFill>
      </fill>
    </dxf>
    <dxf>
      <fill>
        <patternFill>
          <bgColor rgb="FFFFC000"/>
        </patternFill>
      </fill>
    </dxf>
    <dxf>
      <fill>
        <patternFill>
          <bgColor rgb="FF92D050"/>
        </patternFill>
      </fill>
    </dxf>
    <dxf>
      <fill>
        <patternFill>
          <bgColor rgb="FFFF6600"/>
        </patternFill>
      </fill>
    </dxf>
    <dxf>
      <fill>
        <patternFill>
          <bgColor rgb="FFFF0000"/>
        </patternFill>
      </fill>
    </dxf>
    <dxf>
      <font>
        <b val="0"/>
        <i/>
      </font>
      <fill>
        <patternFill patternType="none">
          <bgColor auto="1"/>
        </patternFill>
      </fill>
    </dxf>
  </dxfs>
  <tableStyles count="0" defaultTableStyle="TableStyleMedium2" defaultPivotStyle="PivotStyleLight16"/>
  <colors>
    <mruColors>
      <color rgb="FFF8696B"/>
      <color rgb="FFFF5050"/>
      <color rgb="FF5DD5FF"/>
      <color rgb="FFFF7C80"/>
      <color rgb="FFFF6600"/>
      <color rgb="FFFF9999"/>
      <color rgb="FFFF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microsoft.com/office/2017/10/relationships/person" Target="persons/perso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Usuario invitado" id="{4CEA0DA8-7E92-44EC-8B23-00726A1651B8}" userId="" providerId="Windows Live"/>
</personList>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4" dT="2022-11-01T15:38:13.14" personId="{4CEA0DA8-7E92-44EC-8B23-00726A1651B8}" id="{352D21C8-3A96-433E-9C46-19449DFCF9A2}">
    <text xml:space="preserve">excelente
</text>
  </threadedComment>
</ThreadedComments>
</file>

<file path=xl/worksheets/_rels/sheet1.xml.rels><?xml version="1.0" encoding="UTF-8" standalone="yes"?>
<Relationships xmlns="http://schemas.openxmlformats.org/package/2006/relationships"><Relationship Id="rId3" Type="http://schemas.openxmlformats.org/officeDocument/2006/relationships/hyperlink" Target="http://asktog.com/atc/principles-of-interaction-design" TargetMode="External"/><Relationship Id="rId2" Type="http://schemas.openxmlformats.org/officeDocument/2006/relationships/hyperlink" Target="https://www.nngroup.com/articles/ten-usability-heuristics" TargetMode="External"/><Relationship Id="rId1" Type="http://schemas.openxmlformats.org/officeDocument/2006/relationships/hyperlink" Target="http://asktog.com/atc/principles-of-interaction-design" TargetMode="External"/><Relationship Id="rId5" Type="http://schemas.openxmlformats.org/officeDocument/2006/relationships/printerSettings" Target="../printerSettings/printerSettings1.bin"/><Relationship Id="rId4" Type="http://schemas.openxmlformats.org/officeDocument/2006/relationships/hyperlink" Target="https://www.nngroup.com/articles/ten-usability-heuristics" TargetMode="External"/></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22"/>
  <sheetViews>
    <sheetView zoomScaleNormal="100" workbookViewId="0">
      <selection activeCell="G1" sqref="G1"/>
    </sheetView>
  </sheetViews>
  <sheetFormatPr defaultColWidth="11.5703125" defaultRowHeight="14.45"/>
  <cols>
    <col min="1" max="2" width="38.7109375" style="39" customWidth="1"/>
    <col min="3" max="6" width="11.5703125" style="39"/>
    <col min="7" max="7" width="24.28515625" style="39" customWidth="1"/>
    <col min="8" max="16384" width="11.5703125" style="39"/>
  </cols>
  <sheetData>
    <row r="1" spans="1:7" ht="39" customHeight="1" thickBot="1">
      <c r="A1" s="67" t="s">
        <v>0</v>
      </c>
      <c r="B1" s="68"/>
      <c r="C1" s="68"/>
      <c r="D1" s="68"/>
      <c r="E1" s="69"/>
      <c r="F1" s="40"/>
      <c r="G1" s="40"/>
    </row>
    <row r="2" spans="1:7" ht="30" customHeight="1">
      <c r="A2" s="63" t="s">
        <v>1</v>
      </c>
      <c r="B2" s="63"/>
      <c r="C2" s="63"/>
      <c r="D2" s="63"/>
      <c r="E2" s="63"/>
      <c r="F2" s="40"/>
      <c r="G2" s="40"/>
    </row>
    <row r="3" spans="1:7" ht="13.15" customHeight="1">
      <c r="A3" s="41"/>
      <c r="B3" s="41"/>
      <c r="C3" s="41"/>
      <c r="D3" s="41"/>
      <c r="E3" s="41"/>
      <c r="F3" s="40"/>
      <c r="G3" s="40"/>
    </row>
    <row r="4" spans="1:7" ht="7.15" customHeight="1" thickBot="1">
      <c r="A4" s="40"/>
      <c r="B4" s="40"/>
      <c r="C4" s="40"/>
      <c r="D4" s="40"/>
      <c r="E4" s="40"/>
      <c r="F4" s="40"/>
      <c r="G4" s="40"/>
    </row>
    <row r="5" spans="1:7" ht="33" thickBot="1">
      <c r="A5" s="42" t="s">
        <v>2</v>
      </c>
      <c r="B5" s="64" t="s">
        <v>3</v>
      </c>
      <c r="C5" s="65"/>
      <c r="D5" s="65"/>
      <c r="E5" s="66"/>
      <c r="F5" s="40"/>
      <c r="G5" s="40"/>
    </row>
    <row r="6" spans="1:7" ht="5.45" customHeight="1">
      <c r="A6" s="40"/>
      <c r="B6" s="40"/>
      <c r="C6" s="40"/>
      <c r="D6" s="40"/>
      <c r="E6" s="40"/>
      <c r="F6" s="40"/>
      <c r="G6" s="40"/>
    </row>
    <row r="7" spans="1:7" ht="18.600000000000001" thickBot="1">
      <c r="A7" s="43" t="s">
        <v>4</v>
      </c>
      <c r="B7" s="40"/>
      <c r="C7" s="40"/>
      <c r="D7" s="40"/>
      <c r="E7" s="40"/>
      <c r="F7" s="40"/>
      <c r="G7" s="40"/>
    </row>
    <row r="8" spans="1:7">
      <c r="A8" s="44" t="s">
        <v>5</v>
      </c>
      <c r="B8" s="70" t="s">
        <v>6</v>
      </c>
      <c r="C8" s="70"/>
      <c r="D8" s="70"/>
      <c r="E8" s="70"/>
      <c r="F8" s="40"/>
      <c r="G8" s="40"/>
    </row>
    <row r="9" spans="1:7">
      <c r="A9" s="45" t="s">
        <v>7</v>
      </c>
      <c r="B9" s="71" t="s">
        <v>8</v>
      </c>
      <c r="C9" s="71"/>
      <c r="D9" s="71"/>
      <c r="E9" s="71"/>
      <c r="F9" s="40"/>
      <c r="G9" s="40"/>
    </row>
    <row r="10" spans="1:7">
      <c r="A10" s="45" t="s">
        <v>9</v>
      </c>
      <c r="B10" s="71" t="s">
        <v>10</v>
      </c>
      <c r="C10" s="71"/>
      <c r="D10" s="71"/>
      <c r="E10" s="71"/>
      <c r="F10" s="40"/>
      <c r="G10" s="40"/>
    </row>
    <row r="11" spans="1:7" ht="15" thickBot="1">
      <c r="A11" s="46" t="s">
        <v>11</v>
      </c>
      <c r="B11" s="61" t="s">
        <v>12</v>
      </c>
      <c r="C11" s="62"/>
      <c r="D11" s="62"/>
      <c r="E11" s="62"/>
      <c r="F11" s="40"/>
      <c r="G11" s="40"/>
    </row>
    <row r="12" spans="1:7" ht="6" customHeight="1">
      <c r="A12" s="43"/>
      <c r="B12" s="40"/>
      <c r="C12" s="40"/>
      <c r="D12" s="40"/>
      <c r="E12" s="40"/>
      <c r="F12" s="40"/>
      <c r="G12" s="40"/>
    </row>
    <row r="13" spans="1:7" ht="15.6" customHeight="1">
      <c r="A13" s="59" t="s">
        <v>13</v>
      </c>
      <c r="B13" s="59"/>
      <c r="C13" s="59"/>
      <c r="D13" s="59"/>
      <c r="E13" s="59"/>
      <c r="F13" s="40"/>
      <c r="G13" s="40"/>
    </row>
    <row r="14" spans="1:7" ht="15.6" customHeight="1">
      <c r="A14" s="59"/>
      <c r="B14" s="59"/>
      <c r="C14" s="59"/>
      <c r="D14" s="59"/>
      <c r="E14" s="59"/>
      <c r="F14" s="40"/>
      <c r="G14" s="40"/>
    </row>
    <row r="15" spans="1:7" ht="15.6" customHeight="1">
      <c r="A15" s="59"/>
      <c r="B15" s="59"/>
      <c r="C15" s="59"/>
      <c r="D15" s="59"/>
      <c r="E15" s="59"/>
      <c r="F15" s="40"/>
      <c r="G15" s="40"/>
    </row>
    <row r="16" spans="1:7">
      <c r="A16" s="60" t="s">
        <v>14</v>
      </c>
      <c r="B16" s="60"/>
      <c r="C16" s="60"/>
      <c r="D16" s="60"/>
      <c r="E16" s="60"/>
      <c r="F16" s="40"/>
      <c r="G16" s="40"/>
    </row>
    <row r="17" spans="1:5">
      <c r="A17" s="60" t="s">
        <v>15</v>
      </c>
      <c r="B17" s="60"/>
      <c r="C17" s="60"/>
      <c r="D17" s="60"/>
      <c r="E17" s="60"/>
    </row>
    <row r="18" spans="1:5">
      <c r="A18" s="57" t="s">
        <v>16</v>
      </c>
      <c r="B18" s="57"/>
      <c r="C18" s="57"/>
      <c r="D18" s="57"/>
      <c r="E18" s="57"/>
    </row>
    <row r="19" spans="1:5">
      <c r="A19" s="57"/>
      <c r="B19" s="57"/>
      <c r="C19" s="57"/>
      <c r="D19" s="57"/>
      <c r="E19" s="57"/>
    </row>
    <row r="20" spans="1:5">
      <c r="A20" s="57"/>
      <c r="B20" s="57"/>
      <c r="C20" s="57"/>
      <c r="D20" s="57"/>
      <c r="E20" s="57"/>
    </row>
    <row r="21" spans="1:5">
      <c r="A21" s="58" t="s">
        <v>14</v>
      </c>
      <c r="B21" s="58"/>
      <c r="C21" s="58"/>
      <c r="D21" s="58"/>
      <c r="E21" s="58"/>
    </row>
    <row r="22" spans="1:5">
      <c r="A22" s="58" t="s">
        <v>15</v>
      </c>
      <c r="B22" s="58"/>
      <c r="C22" s="58"/>
      <c r="D22" s="58"/>
      <c r="E22" s="58"/>
    </row>
  </sheetData>
  <mergeCells count="13">
    <mergeCell ref="B11:E11"/>
    <mergeCell ref="A2:E2"/>
    <mergeCell ref="B5:E5"/>
    <mergeCell ref="A1:E1"/>
    <mergeCell ref="B8:E8"/>
    <mergeCell ref="B9:E9"/>
    <mergeCell ref="B10:E10"/>
    <mergeCell ref="A18:E20"/>
    <mergeCell ref="A21:E21"/>
    <mergeCell ref="A22:E22"/>
    <mergeCell ref="A13:E15"/>
    <mergeCell ref="A16:E16"/>
    <mergeCell ref="A17:E17"/>
  </mergeCells>
  <hyperlinks>
    <hyperlink ref="A17" r:id="rId1" xr:uid="{00000000-0004-0000-0000-000000000000}"/>
    <hyperlink ref="A16" r:id="rId2" xr:uid="{00000000-0004-0000-0000-000001000000}"/>
    <hyperlink ref="A22" r:id="rId3" xr:uid="{00000000-0004-0000-0000-000002000000}"/>
    <hyperlink ref="A21" r:id="rId4" xr:uid="{00000000-0004-0000-0000-000003000000}"/>
  </hyperlinks>
  <pageMargins left="0.7" right="0.7" top="0.75" bottom="0.75" header="0.3" footer="0.3"/>
  <pageSetup paperSize="9" orientation="portrait" horizontalDpi="360" verticalDpi="360" r:id="rId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F9"/>
  <sheetViews>
    <sheetView workbookViewId="0">
      <selection activeCell="C5" sqref="C5"/>
    </sheetView>
  </sheetViews>
  <sheetFormatPr defaultColWidth="11.42578125" defaultRowHeight="14.45"/>
  <cols>
    <col min="1" max="1" width="60.85546875" bestFit="1" customWidth="1"/>
    <col min="2" max="2" width="26.7109375" customWidth="1"/>
    <col min="3" max="3" width="66.85546875" customWidth="1"/>
    <col min="4" max="4" width="5.28515625" style="7" hidden="1" customWidth="1"/>
    <col min="5" max="6" width="5.28515625" hidden="1" customWidth="1"/>
  </cols>
  <sheetData>
    <row r="1" spans="1:6" ht="33" customHeight="1">
      <c r="A1" s="73" t="s">
        <v>87</v>
      </c>
      <c r="B1" s="73"/>
      <c r="C1" s="73"/>
    </row>
    <row r="3" spans="1:6" ht="28.9">
      <c r="A3" s="10"/>
      <c r="B3" s="10" t="s">
        <v>18</v>
      </c>
      <c r="C3" s="6" t="s">
        <v>19</v>
      </c>
      <c r="D3" s="53" t="s">
        <v>20</v>
      </c>
      <c r="E3" s="53" t="s">
        <v>21</v>
      </c>
      <c r="F3" s="53" t="s">
        <v>22</v>
      </c>
    </row>
    <row r="4" spans="1:6" ht="30" customHeight="1">
      <c r="A4" s="4" t="s">
        <v>88</v>
      </c>
      <c r="B4" s="47" t="s">
        <v>76</v>
      </c>
      <c r="C4" s="48" t="s">
        <v>89</v>
      </c>
      <c r="D4" s="49" t="str">
        <f>VLOOKUP(B4,RESULTADOS!$A$102:$B$109,2,FALSE)</f>
        <v>-</v>
      </c>
      <c r="E4" s="49">
        <f>IF(OR(D4=RESULTADOS!$B$107,D4=RESULTADOS!$B$108),1,0)</f>
        <v>0</v>
      </c>
      <c r="F4" s="49">
        <f>IF(D4=RESULTADOS!$B$109,1,0)</f>
        <v>0</v>
      </c>
    </row>
    <row r="5" spans="1:6" ht="30" customHeight="1">
      <c r="A5" s="4" t="s">
        <v>90</v>
      </c>
      <c r="B5" s="47" t="s">
        <v>76</v>
      </c>
      <c r="C5" s="48">
        <v>98078790</v>
      </c>
      <c r="D5" s="49" t="str">
        <f>VLOOKUP(B5,RESULTADOS!$A$102:$B$109,2,FALSE)</f>
        <v>-</v>
      </c>
      <c r="E5" s="49">
        <f>IF(OR(D5=RESULTADOS!$B$107,D5=RESULTADOS!$B$108),1,0)</f>
        <v>0</v>
      </c>
      <c r="F5" s="49">
        <f>IF(D5=RESULTADOS!$B$109,1,0)</f>
        <v>0</v>
      </c>
    </row>
    <row r="6" spans="1:6" ht="30" customHeight="1">
      <c r="A6" s="11" t="s">
        <v>91</v>
      </c>
      <c r="B6" s="47" t="s">
        <v>76</v>
      </c>
      <c r="C6" s="48"/>
      <c r="D6" s="49" t="str">
        <f>VLOOKUP(B6,RESULTADOS!$A$102:$B$109,2,FALSE)</f>
        <v>-</v>
      </c>
      <c r="E6" s="49">
        <f>IF(OR(D6=RESULTADOS!$B$107,D6=RESULTADOS!$B$108),1,0)</f>
        <v>0</v>
      </c>
      <c r="F6" s="49">
        <f>IF(D6=RESULTADOS!$B$109,1,0)</f>
        <v>0</v>
      </c>
    </row>
    <row r="8" spans="1:6">
      <c r="C8" s="56" t="s">
        <v>33</v>
      </c>
    </row>
    <row r="9" spans="1:6">
      <c r="A9" s="7"/>
    </row>
  </sheetData>
  <mergeCells count="1">
    <mergeCell ref="A1:C1"/>
  </mergeCells>
  <dataValidations count="1">
    <dataValidation type="list" allowBlank="1" showInputMessage="1" showErrorMessage="1" sqref="B4:B6" xr:uid="{00000000-0002-0000-0800-000000000000}">
      <formula1>Values</formula1>
    </dataValidation>
  </dataValidations>
  <hyperlinks>
    <hyperlink ref="C8" location="RESULTADOS!A1" display="link to RESULTS" xr:uid="{00000000-0004-0000-0800-000000000000}"/>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ellIs" priority="3" operator="equal" id="{BD00FB5E-EAD9-42E8-AC42-BB786A937E35}">
            <xm:f>RESULTADOS!$A$107</xm:f>
            <x14:dxf>
              <font>
                <b val="0"/>
                <i/>
              </font>
              <fill>
                <patternFill patternType="none">
                  <bgColor auto="1"/>
                </patternFill>
              </fill>
            </x14:dxf>
          </x14:cfRule>
          <x14:cfRule type="cellIs" priority="4" operator="equal" id="{7A5979DE-886E-4299-BFB7-B624C02DE378}">
            <xm:f>RESULTADOS!$A$106</xm:f>
            <x14:dxf>
              <fill>
                <patternFill>
                  <bgColor rgb="FFFF0000"/>
                </patternFill>
              </fill>
            </x14:dxf>
          </x14:cfRule>
          <x14:cfRule type="cellIs" priority="5" operator="equal" id="{7CBF7D97-0D04-49E0-9B5A-BDF3A4F8CC73}">
            <xm:f>RESULTADOS!$A$105</xm:f>
            <x14:dxf>
              <fill>
                <patternFill>
                  <bgColor rgb="FFFF6600"/>
                </patternFill>
              </fill>
            </x14:dxf>
          </x14:cfRule>
          <x14:cfRule type="cellIs" priority="6" operator="equal" id="{2D05FAC7-4F54-411C-898A-F00696611C1B}">
            <xm:f>RESULTADOS!$A$103</xm:f>
            <x14:dxf>
              <fill>
                <patternFill>
                  <bgColor rgb="FF92D050"/>
                </patternFill>
              </fill>
            </x14:dxf>
          </x14:cfRule>
          <xm:sqref>B4:B6</xm:sqref>
        </x14:conditionalFormatting>
        <x14:conditionalFormatting xmlns:xm="http://schemas.microsoft.com/office/excel/2006/main">
          <x14:cfRule type="cellIs" priority="2" operator="equal" id="{E2C08215-34D2-4602-9D36-D9CD136A35E5}">
            <xm:f>RESULTADOS!$A$104</xm:f>
            <x14:dxf>
              <fill>
                <patternFill>
                  <bgColor rgb="FFFFC000"/>
                </patternFill>
              </fill>
            </x14:dxf>
          </x14:cfRule>
          <xm:sqref>B4:B6</xm:sqref>
        </x14:conditionalFormatting>
        <x14:conditionalFormatting xmlns:xm="http://schemas.microsoft.com/office/excel/2006/main">
          <x14:cfRule type="cellIs" priority="1" operator="equal" id="{6334704D-7395-4103-8C27-DCBE790B2666}">
            <xm:f>RESULTADOS!$A$108</xm:f>
            <x14:dxf>
              <font>
                <b val="0"/>
                <i/>
              </font>
              <fill>
                <patternFill patternType="none">
                  <bgColor auto="1"/>
                </patternFill>
              </fill>
            </x14:dxf>
          </x14:cfRule>
          <xm:sqref>B4:B6</xm:sqref>
        </x14:conditionalFormatting>
      </x14:conditionalFormatting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F9"/>
  <sheetViews>
    <sheetView workbookViewId="0">
      <selection activeCell="C4" sqref="C4"/>
    </sheetView>
  </sheetViews>
  <sheetFormatPr defaultColWidth="11.42578125" defaultRowHeight="14.45"/>
  <cols>
    <col min="1" max="1" width="62.7109375" customWidth="1"/>
    <col min="2" max="2" width="26.7109375" customWidth="1"/>
    <col min="3" max="3" width="66.85546875" customWidth="1"/>
    <col min="4" max="6" width="5.28515625" hidden="1" customWidth="1"/>
  </cols>
  <sheetData>
    <row r="1" spans="1:6" ht="33" customHeight="1">
      <c r="A1" s="73" t="s">
        <v>92</v>
      </c>
      <c r="B1" s="73"/>
      <c r="C1" s="73"/>
    </row>
    <row r="3" spans="1:6" ht="28.9">
      <c r="B3" s="10" t="s">
        <v>18</v>
      </c>
      <c r="C3" s="6" t="s">
        <v>19</v>
      </c>
      <c r="D3" s="53" t="s">
        <v>20</v>
      </c>
      <c r="E3" s="53" t="s">
        <v>21</v>
      </c>
      <c r="F3" s="53" t="s">
        <v>22</v>
      </c>
    </row>
    <row r="4" spans="1:6" ht="30" customHeight="1">
      <c r="A4" s="11" t="s">
        <v>93</v>
      </c>
      <c r="B4" s="47" t="s">
        <v>76</v>
      </c>
      <c r="C4" s="48"/>
      <c r="D4" s="49" t="str">
        <f>VLOOKUP(B4,RESULTADOS!$A$102:$B$109,2,FALSE)</f>
        <v>-</v>
      </c>
      <c r="E4" s="49">
        <f>IF(OR(D4=RESULTADOS!$B$107,D4=RESULTADOS!$B$108),1,0)</f>
        <v>0</v>
      </c>
      <c r="F4" s="49">
        <f>IF(D4=RESULTADOS!$B$109,1,0)</f>
        <v>0</v>
      </c>
    </row>
    <row r="5" spans="1:6" ht="30" customHeight="1">
      <c r="A5" s="4" t="s">
        <v>94</v>
      </c>
      <c r="B5" s="47" t="s">
        <v>76</v>
      </c>
      <c r="C5" s="48"/>
      <c r="D5" s="49" t="str">
        <f>VLOOKUP(B5,RESULTADOS!$A$102:$B$109,2,FALSE)</f>
        <v>-</v>
      </c>
      <c r="E5" s="49">
        <f>IF(OR(D5=RESULTADOS!$B$107,D5=RESULTADOS!$B$108),1,0)</f>
        <v>0</v>
      </c>
      <c r="F5" s="49">
        <f>IF(D5=RESULTADOS!$B$109,1,0)</f>
        <v>0</v>
      </c>
    </row>
    <row r="6" spans="1:6" ht="30" customHeight="1">
      <c r="A6" s="4" t="s">
        <v>95</v>
      </c>
      <c r="B6" s="47" t="s">
        <v>76</v>
      </c>
      <c r="C6" s="48"/>
      <c r="D6" s="49" t="str">
        <f>VLOOKUP(B6,RESULTADOS!$A$102:$B$109,2,FALSE)</f>
        <v>-</v>
      </c>
      <c r="E6" s="49">
        <f>IF(OR(D6=RESULTADOS!$B$107,D6=RESULTADOS!$B$108),1,0)</f>
        <v>0</v>
      </c>
      <c r="F6" s="49">
        <f>IF(D6=RESULTADOS!$B$109,1,0)</f>
        <v>0</v>
      </c>
    </row>
    <row r="7" spans="1:6" ht="30" customHeight="1">
      <c r="A7" s="4" t="s">
        <v>96</v>
      </c>
      <c r="B7" s="47" t="s">
        <v>76</v>
      </c>
      <c r="C7" s="48"/>
      <c r="D7" s="49" t="str">
        <f>VLOOKUP(B7,RESULTADOS!$A$102:$B$109,2,FALSE)</f>
        <v>-</v>
      </c>
      <c r="E7" s="49">
        <f>IF(OR(D7=RESULTADOS!$B$107,D7=RESULTADOS!$B$108),1,0)</f>
        <v>0</v>
      </c>
      <c r="F7" s="49">
        <f>IF(D7=RESULTADOS!$B$109,1,0)</f>
        <v>0</v>
      </c>
    </row>
    <row r="9" spans="1:6">
      <c r="C9" s="56" t="s">
        <v>33</v>
      </c>
    </row>
  </sheetData>
  <mergeCells count="1">
    <mergeCell ref="A1:C1"/>
  </mergeCells>
  <dataValidations count="1">
    <dataValidation type="list" allowBlank="1" showInputMessage="1" showErrorMessage="1" sqref="B4:B7" xr:uid="{00000000-0002-0000-0900-000000000000}">
      <formula1>Values</formula1>
    </dataValidation>
  </dataValidations>
  <hyperlinks>
    <hyperlink ref="C9" location="RESULTADOS!A1" display="link to RESULTS" xr:uid="{00000000-0004-0000-0900-000000000000}"/>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ellIs" priority="3" operator="equal" id="{EE0358EB-15FC-455B-AF03-5ADD65773C6F}">
            <xm:f>RESULTADOS!$A$107</xm:f>
            <x14:dxf>
              <font>
                <b val="0"/>
                <i/>
              </font>
              <fill>
                <patternFill patternType="none">
                  <bgColor auto="1"/>
                </patternFill>
              </fill>
            </x14:dxf>
          </x14:cfRule>
          <x14:cfRule type="cellIs" priority="4" operator="equal" id="{7413D302-E804-4C8C-88D5-9FDF474BAFEE}">
            <xm:f>RESULTADOS!$A$106</xm:f>
            <x14:dxf>
              <fill>
                <patternFill>
                  <bgColor rgb="FFFF0000"/>
                </patternFill>
              </fill>
            </x14:dxf>
          </x14:cfRule>
          <x14:cfRule type="cellIs" priority="5" operator="equal" id="{399D708A-5B50-4871-974D-8225B5ECD3EC}">
            <xm:f>RESULTADOS!$A$105</xm:f>
            <x14:dxf>
              <fill>
                <patternFill>
                  <bgColor rgb="FFFF6600"/>
                </patternFill>
              </fill>
            </x14:dxf>
          </x14:cfRule>
          <x14:cfRule type="cellIs" priority="6" operator="equal" id="{D9890FAE-13A7-44C1-88AF-28048AE34D33}">
            <xm:f>RESULTADOS!$A$103</xm:f>
            <x14:dxf>
              <fill>
                <patternFill>
                  <bgColor rgb="FF92D050"/>
                </patternFill>
              </fill>
            </x14:dxf>
          </x14:cfRule>
          <xm:sqref>B4:B7</xm:sqref>
        </x14:conditionalFormatting>
        <x14:conditionalFormatting xmlns:xm="http://schemas.microsoft.com/office/excel/2006/main">
          <x14:cfRule type="cellIs" priority="2" operator="equal" id="{1EBF4351-3174-47A7-94EC-B83118CC6BD3}">
            <xm:f>RESULTADOS!$A$104</xm:f>
            <x14:dxf>
              <fill>
                <patternFill>
                  <bgColor rgb="FFFFC000"/>
                </patternFill>
              </fill>
            </x14:dxf>
          </x14:cfRule>
          <xm:sqref>B4:B7</xm:sqref>
        </x14:conditionalFormatting>
        <x14:conditionalFormatting xmlns:xm="http://schemas.microsoft.com/office/excel/2006/main">
          <x14:cfRule type="cellIs" priority="1" operator="equal" id="{C28AE98B-F920-46B8-8DD3-B6D810900448}">
            <xm:f>RESULTADOS!$A$108</xm:f>
            <x14:dxf>
              <font>
                <b val="0"/>
                <i/>
              </font>
              <fill>
                <patternFill patternType="none">
                  <bgColor auto="1"/>
                </patternFill>
              </fill>
            </x14:dxf>
          </x14:cfRule>
          <xm:sqref>B4:B7</xm:sqref>
        </x14:conditionalFormatting>
      </x14:conditionalFormatting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1AEB3B-9099-46DF-8F8F-FF81E4FBB89E}">
  <dimension ref="A1"/>
  <sheetViews>
    <sheetView workbookViewId="0"/>
  </sheetViews>
  <sheetFormatPr defaultRowHeight="15"/>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F10"/>
  <sheetViews>
    <sheetView tabSelected="1" workbookViewId="0">
      <selection activeCell="A12" sqref="A12"/>
    </sheetView>
  </sheetViews>
  <sheetFormatPr defaultColWidth="11.42578125" defaultRowHeight="14.45"/>
  <cols>
    <col min="1" max="1" width="62.7109375" customWidth="1"/>
    <col min="2" max="2" width="26.7109375" customWidth="1"/>
    <col min="3" max="3" width="66.85546875" customWidth="1"/>
    <col min="4" max="6" width="5.28515625" hidden="1" customWidth="1"/>
  </cols>
  <sheetData>
    <row r="1" spans="1:6" ht="33" customHeight="1">
      <c r="A1" s="73" t="s">
        <v>97</v>
      </c>
      <c r="B1" s="73"/>
      <c r="C1" s="73"/>
    </row>
    <row r="3" spans="1:6" ht="28.9">
      <c r="B3" s="10" t="s">
        <v>18</v>
      </c>
      <c r="C3" s="6" t="s">
        <v>19</v>
      </c>
      <c r="D3" s="53" t="s">
        <v>20</v>
      </c>
      <c r="E3" s="53" t="s">
        <v>21</v>
      </c>
      <c r="F3" s="53" t="s">
        <v>22</v>
      </c>
    </row>
    <row r="4" spans="1:6" ht="30" customHeight="1">
      <c r="A4" s="11" t="s">
        <v>98</v>
      </c>
      <c r="B4" s="47" t="s">
        <v>76</v>
      </c>
      <c r="C4" s="48"/>
      <c r="D4" s="49" t="str">
        <f>VLOOKUP(B4,RESULTADOS!$A$102:$B$109,2,FALSE)</f>
        <v>-</v>
      </c>
      <c r="E4" s="49">
        <f>IF(OR(D4=RESULTADOS!$B$107,D4=RESULTADOS!$B$108),1,0)</f>
        <v>0</v>
      </c>
      <c r="F4" s="49">
        <f>IF(D4=RESULTADOS!$B$109,1,0)</f>
        <v>0</v>
      </c>
    </row>
    <row r="5" spans="1:6" ht="30" customHeight="1">
      <c r="A5" s="4" t="s">
        <v>99</v>
      </c>
      <c r="B5" s="47" t="s">
        <v>76</v>
      </c>
      <c r="C5" s="48"/>
      <c r="D5" s="49" t="str">
        <f>VLOOKUP(B5,RESULTADOS!$A$102:$B$109,2,FALSE)</f>
        <v>-</v>
      </c>
      <c r="E5" s="49">
        <f>IF(OR(D5=RESULTADOS!$B$107,D5=RESULTADOS!$B$108),1,0)</f>
        <v>0</v>
      </c>
      <c r="F5" s="49">
        <f>IF(D5=RESULTADOS!$B$109,1,0)</f>
        <v>0</v>
      </c>
    </row>
    <row r="6" spans="1:6" ht="30" customHeight="1">
      <c r="A6" s="4" t="s">
        <v>100</v>
      </c>
      <c r="B6" s="47" t="s">
        <v>76</v>
      </c>
      <c r="C6" s="48"/>
      <c r="D6" s="49" t="str">
        <f>VLOOKUP(B6,RESULTADOS!$A$102:$B$109,2,FALSE)</f>
        <v>-</v>
      </c>
      <c r="E6" s="49">
        <f>IF(OR(D6=RESULTADOS!$B$107,D6=RESULTADOS!$B$108),1,0)</f>
        <v>0</v>
      </c>
      <c r="F6" s="49">
        <f>IF(D6=RESULTADOS!$B$109,1,0)</f>
        <v>0</v>
      </c>
    </row>
    <row r="7" spans="1:6" ht="30" customHeight="1">
      <c r="A7" s="4" t="s">
        <v>101</v>
      </c>
      <c r="B7" s="47" t="s">
        <v>76</v>
      </c>
      <c r="C7" s="48"/>
      <c r="D7" s="49" t="str">
        <f>VLOOKUP(B7,RESULTADOS!$A$102:$B$109,2,FALSE)</f>
        <v>-</v>
      </c>
      <c r="E7" s="49">
        <f>IF(OR(D7=RESULTADOS!$B$107,D7=RESULTADOS!$B$108),1,0)</f>
        <v>0</v>
      </c>
      <c r="F7" s="49">
        <f>IF(D7=RESULTADOS!$B$109,1,0)</f>
        <v>0</v>
      </c>
    </row>
    <row r="8" spans="1:6" ht="30" customHeight="1">
      <c r="A8" s="11" t="s">
        <v>102</v>
      </c>
      <c r="B8" s="47" t="s">
        <v>76</v>
      </c>
      <c r="C8" s="48"/>
      <c r="D8" s="49" t="str">
        <f>VLOOKUP(B8,RESULTADOS!$A$102:$B$109,2,FALSE)</f>
        <v>-</v>
      </c>
      <c r="E8" s="49">
        <f>IF(OR(D8=RESULTADOS!$B$107,D8=RESULTADOS!$B$108),1,0)</f>
        <v>0</v>
      </c>
      <c r="F8" s="49">
        <f>IF(D8=RESULTADOS!$B$109,1,0)</f>
        <v>0</v>
      </c>
    </row>
    <row r="9" spans="1:6">
      <c r="A9" s="13"/>
    </row>
    <row r="10" spans="1:6">
      <c r="C10" s="56" t="s">
        <v>33</v>
      </c>
    </row>
  </sheetData>
  <mergeCells count="1">
    <mergeCell ref="A1:C1"/>
  </mergeCells>
  <dataValidations count="1">
    <dataValidation type="list" allowBlank="1" showInputMessage="1" showErrorMessage="1" sqref="B4:B8" xr:uid="{00000000-0002-0000-0A00-000000000000}">
      <formula1>Values</formula1>
    </dataValidation>
  </dataValidations>
  <hyperlinks>
    <hyperlink ref="C10" location="RESULTADOS!A1" display="link to RESULTS" xr:uid="{00000000-0004-0000-0A00-000000000000}"/>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ellIs" priority="3" operator="equal" id="{BF616C1C-B7C7-417D-B379-42D8EC85E222}">
            <xm:f>RESULTADOS!$A$107</xm:f>
            <x14:dxf>
              <font>
                <b val="0"/>
                <i/>
              </font>
              <fill>
                <patternFill patternType="none">
                  <bgColor auto="1"/>
                </patternFill>
              </fill>
            </x14:dxf>
          </x14:cfRule>
          <x14:cfRule type="cellIs" priority="4" operator="equal" id="{07904D8C-8420-4EE8-B3E9-7BA56D412691}">
            <xm:f>RESULTADOS!$A$106</xm:f>
            <x14:dxf>
              <fill>
                <patternFill>
                  <bgColor rgb="FFFF0000"/>
                </patternFill>
              </fill>
            </x14:dxf>
          </x14:cfRule>
          <x14:cfRule type="cellIs" priority="5" operator="equal" id="{115105A9-E872-4229-BA67-2E9B55BE70CC}">
            <xm:f>RESULTADOS!$A$105</xm:f>
            <x14:dxf>
              <fill>
                <patternFill>
                  <bgColor rgb="FFFF6600"/>
                </patternFill>
              </fill>
            </x14:dxf>
          </x14:cfRule>
          <x14:cfRule type="cellIs" priority="6" operator="equal" id="{D19CA801-97B6-4B84-AF08-E89185E2E939}">
            <xm:f>RESULTADOS!$A$103</xm:f>
            <x14:dxf>
              <fill>
                <patternFill>
                  <bgColor rgb="FF92D050"/>
                </patternFill>
              </fill>
            </x14:dxf>
          </x14:cfRule>
          <xm:sqref>B4:B8</xm:sqref>
        </x14:conditionalFormatting>
        <x14:conditionalFormatting xmlns:xm="http://schemas.microsoft.com/office/excel/2006/main">
          <x14:cfRule type="cellIs" priority="2" operator="equal" id="{4281D066-6135-4565-AFE7-8A12364A7AF4}">
            <xm:f>RESULTADOS!$A$104</xm:f>
            <x14:dxf>
              <fill>
                <patternFill>
                  <bgColor rgb="FFFFC000"/>
                </patternFill>
              </fill>
            </x14:dxf>
          </x14:cfRule>
          <xm:sqref>B4:B8</xm:sqref>
        </x14:conditionalFormatting>
        <x14:conditionalFormatting xmlns:xm="http://schemas.microsoft.com/office/excel/2006/main">
          <x14:cfRule type="cellIs" priority="1" operator="equal" id="{499415F4-375C-4765-A889-68E2A3A01DF7}">
            <xm:f>RESULTADOS!$A$108</xm:f>
            <x14:dxf>
              <font>
                <b val="0"/>
                <i/>
              </font>
              <fill>
                <patternFill patternType="none">
                  <bgColor auto="1"/>
                </patternFill>
              </fill>
            </x14:dxf>
          </x14:cfRule>
          <xm:sqref>B4:B8</xm:sqref>
        </x14:conditionalFormatting>
      </x14:conditionalFormatting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A8B966-10B8-4F81-BE96-B668E94132CE}">
  <dimension ref="A1"/>
  <sheetViews>
    <sheetView workbookViewId="0"/>
  </sheetViews>
  <sheetFormatPr defaultRowHeight="15"/>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FA07B6-FCB8-462C-8C7F-66A8FA7DEEAC}">
  <dimension ref="A1"/>
  <sheetViews>
    <sheetView workbookViewId="0"/>
  </sheetViews>
  <sheetFormatPr defaultRowHeight="15"/>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F8"/>
  <sheetViews>
    <sheetView workbookViewId="0">
      <selection activeCell="A4" sqref="A4"/>
    </sheetView>
  </sheetViews>
  <sheetFormatPr defaultColWidth="11.42578125" defaultRowHeight="14.45"/>
  <cols>
    <col min="1" max="1" width="96.7109375" bestFit="1" customWidth="1"/>
    <col min="2" max="2" width="26.7109375" customWidth="1"/>
    <col min="3" max="3" width="66.85546875" customWidth="1"/>
    <col min="4" max="6" width="5.28515625" hidden="1" customWidth="1"/>
  </cols>
  <sheetData>
    <row r="1" spans="1:6" ht="33.4" customHeight="1">
      <c r="A1" s="72" t="s">
        <v>103</v>
      </c>
      <c r="B1" s="73"/>
      <c r="C1" s="73"/>
    </row>
    <row r="3" spans="1:6" ht="28.9">
      <c r="B3" s="10" t="s">
        <v>18</v>
      </c>
      <c r="C3" s="6" t="s">
        <v>19</v>
      </c>
      <c r="D3" s="53" t="s">
        <v>20</v>
      </c>
      <c r="E3" s="53" t="s">
        <v>21</v>
      </c>
      <c r="F3" s="53" t="s">
        <v>22</v>
      </c>
    </row>
    <row r="4" spans="1:6" ht="30" customHeight="1">
      <c r="A4" s="11" t="s">
        <v>104</v>
      </c>
      <c r="B4" s="47" t="s">
        <v>76</v>
      </c>
      <c r="C4" s="48"/>
      <c r="D4" s="49" t="str">
        <f>VLOOKUP(B4,RESULTADOS!$A$102:$B$109,2,FALSE)</f>
        <v>-</v>
      </c>
      <c r="E4" s="49">
        <f>IF(OR(D4=RESULTADOS!$B$107,D4=RESULTADOS!$B$108),1,0)</f>
        <v>0</v>
      </c>
      <c r="F4" s="49">
        <f>IF(D4=RESULTADOS!$B$109,1,0)</f>
        <v>0</v>
      </c>
    </row>
    <row r="5" spans="1:6" ht="30" customHeight="1">
      <c r="A5" s="11" t="s">
        <v>105</v>
      </c>
      <c r="B5" s="47" t="s">
        <v>76</v>
      </c>
      <c r="C5" s="48"/>
      <c r="D5" s="49" t="str">
        <f>VLOOKUP(B5,RESULTADOS!$A$102:$B$109,2,FALSE)</f>
        <v>-</v>
      </c>
      <c r="E5" s="49">
        <f>IF(OR(D5=RESULTADOS!$B$107,D5=RESULTADOS!$B$108),1,0)</f>
        <v>0</v>
      </c>
      <c r="F5" s="49">
        <f>IF(D5=RESULTADOS!$B$109,1,0)</f>
        <v>0</v>
      </c>
    </row>
    <row r="6" spans="1:6" ht="30" customHeight="1">
      <c r="A6" s="11" t="s">
        <v>106</v>
      </c>
      <c r="B6" s="47" t="s">
        <v>76</v>
      </c>
      <c r="C6" s="48"/>
      <c r="D6" s="49" t="str">
        <f>VLOOKUP(B6,RESULTADOS!$A$102:$B$109,2,FALSE)</f>
        <v>-</v>
      </c>
      <c r="E6" s="49">
        <f>IF(OR(D6=RESULTADOS!$B$107,D6=RESULTADOS!$B$108),1,0)</f>
        <v>0</v>
      </c>
      <c r="F6" s="49">
        <f>IF(D6=RESULTADOS!$B$109,1,0)</f>
        <v>0</v>
      </c>
    </row>
    <row r="8" spans="1:6">
      <c r="C8" s="56" t="s">
        <v>33</v>
      </c>
    </row>
  </sheetData>
  <mergeCells count="1">
    <mergeCell ref="A1:C1"/>
  </mergeCells>
  <dataValidations count="1">
    <dataValidation type="list" allowBlank="1" showInputMessage="1" showErrorMessage="1" sqref="B4:B6" xr:uid="{00000000-0002-0000-0B00-000000000000}">
      <formula1>Values</formula1>
    </dataValidation>
  </dataValidations>
  <hyperlinks>
    <hyperlink ref="C8" location="RESULTADOS!A1" display="link to RESULTS" xr:uid="{00000000-0004-0000-0B00-000000000000}"/>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ellIs" priority="3" operator="equal" id="{8302A17C-C93F-4E21-85FB-B5B6D4A49ADF}">
            <xm:f>RESULTADOS!$A$107</xm:f>
            <x14:dxf>
              <font>
                <b val="0"/>
                <i/>
              </font>
              <fill>
                <patternFill patternType="none">
                  <bgColor auto="1"/>
                </patternFill>
              </fill>
            </x14:dxf>
          </x14:cfRule>
          <x14:cfRule type="cellIs" priority="4" operator="equal" id="{68854F64-CB6F-47C4-B22F-DF6F53B76B8C}">
            <xm:f>RESULTADOS!$A$106</xm:f>
            <x14:dxf>
              <fill>
                <patternFill>
                  <bgColor rgb="FFFF0000"/>
                </patternFill>
              </fill>
            </x14:dxf>
          </x14:cfRule>
          <x14:cfRule type="cellIs" priority="5" operator="equal" id="{9C399828-4EB1-43B0-81D7-D4C6CB889E9A}">
            <xm:f>RESULTADOS!$A$105</xm:f>
            <x14:dxf>
              <fill>
                <patternFill>
                  <bgColor rgb="FFFF6600"/>
                </patternFill>
              </fill>
            </x14:dxf>
          </x14:cfRule>
          <x14:cfRule type="cellIs" priority="6" operator="equal" id="{93DA425C-BEE3-49D6-8A26-6353A7DB7C27}">
            <xm:f>RESULTADOS!$A$103</xm:f>
            <x14:dxf>
              <fill>
                <patternFill>
                  <bgColor rgb="FF92D050"/>
                </patternFill>
              </fill>
            </x14:dxf>
          </x14:cfRule>
          <xm:sqref>B4:B6</xm:sqref>
        </x14:conditionalFormatting>
        <x14:conditionalFormatting xmlns:xm="http://schemas.microsoft.com/office/excel/2006/main">
          <x14:cfRule type="cellIs" priority="2" operator="equal" id="{504B5C0D-CE93-416B-8975-DE677A922586}">
            <xm:f>RESULTADOS!$A$104</xm:f>
            <x14:dxf>
              <fill>
                <patternFill>
                  <bgColor rgb="FFFFC000"/>
                </patternFill>
              </fill>
            </x14:dxf>
          </x14:cfRule>
          <xm:sqref>B4:B6</xm:sqref>
        </x14:conditionalFormatting>
        <x14:conditionalFormatting xmlns:xm="http://schemas.microsoft.com/office/excel/2006/main">
          <x14:cfRule type="cellIs" priority="1" operator="equal" id="{185C5BAD-6DC3-486E-B318-2766980050E7}">
            <xm:f>RESULTADOS!$A$108</xm:f>
            <x14:dxf>
              <font>
                <b val="0"/>
                <i/>
              </font>
              <fill>
                <patternFill patternType="none">
                  <bgColor auto="1"/>
                </patternFill>
              </fill>
            </x14:dxf>
          </x14:cfRule>
          <xm:sqref>B4:B6</xm:sqref>
        </x14:conditionalFormatting>
      </x14:conditionalFormatting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F9"/>
  <sheetViews>
    <sheetView workbookViewId="0">
      <selection activeCell="B4" sqref="B4"/>
    </sheetView>
  </sheetViews>
  <sheetFormatPr defaultColWidth="11.42578125" defaultRowHeight="14.45"/>
  <cols>
    <col min="1" max="1" width="62.7109375" customWidth="1"/>
    <col min="2" max="2" width="26.7109375" customWidth="1"/>
    <col min="3" max="3" width="66.85546875" customWidth="1"/>
    <col min="4" max="6" width="5.28515625" hidden="1" customWidth="1"/>
  </cols>
  <sheetData>
    <row r="1" spans="1:6" ht="33" customHeight="1">
      <c r="A1" s="73" t="s">
        <v>107</v>
      </c>
      <c r="B1" s="73"/>
      <c r="C1" s="73"/>
    </row>
    <row r="3" spans="1:6" ht="28.9">
      <c r="B3" s="10" t="s">
        <v>18</v>
      </c>
      <c r="C3" s="6" t="s">
        <v>19</v>
      </c>
      <c r="D3" s="53" t="s">
        <v>20</v>
      </c>
      <c r="E3" s="53" t="s">
        <v>21</v>
      </c>
      <c r="F3" s="53" t="s">
        <v>22</v>
      </c>
    </row>
    <row r="4" spans="1:6" ht="30" customHeight="1">
      <c r="A4" s="4" t="s">
        <v>108</v>
      </c>
      <c r="B4" s="47" t="s">
        <v>76</v>
      </c>
      <c r="C4" s="48"/>
      <c r="D4" s="49" t="str">
        <f>VLOOKUP(B4,RESULTADOS!$A$102:$B$109,2,FALSE)</f>
        <v>-</v>
      </c>
      <c r="E4" s="49">
        <f>IF(OR(D4=RESULTADOS!$B$107,D4=RESULTADOS!$B$108),1,0)</f>
        <v>0</v>
      </c>
      <c r="F4" s="49">
        <f>IF(D4=RESULTADOS!$B$109,1,0)</f>
        <v>0</v>
      </c>
    </row>
    <row r="5" spans="1:6" ht="30" customHeight="1">
      <c r="A5" s="4" t="s">
        <v>109</v>
      </c>
      <c r="B5" s="47" t="s">
        <v>76</v>
      </c>
      <c r="C5" s="48"/>
      <c r="D5" s="49" t="str">
        <f>VLOOKUP(B5,RESULTADOS!$A$102:$B$109,2,FALSE)</f>
        <v>-</v>
      </c>
      <c r="E5" s="49">
        <f>IF(OR(D5=RESULTADOS!$B$107,D5=RESULTADOS!$B$108),1,0)</f>
        <v>0</v>
      </c>
      <c r="F5" s="49">
        <f>IF(D5=RESULTADOS!$B$109,1,0)</f>
        <v>0</v>
      </c>
    </row>
    <row r="6" spans="1:6" ht="30" customHeight="1">
      <c r="A6" s="15" t="s">
        <v>110</v>
      </c>
      <c r="B6" s="47" t="s">
        <v>76</v>
      </c>
      <c r="C6" s="48"/>
      <c r="D6" s="49" t="str">
        <f>VLOOKUP(B6,RESULTADOS!$A$102:$B$109,2,FALSE)</f>
        <v>-</v>
      </c>
      <c r="E6" s="49">
        <f>IF(OR(D6=RESULTADOS!$B$107,D6=RESULTADOS!$B$108),1,0)</f>
        <v>0</v>
      </c>
      <c r="F6" s="49">
        <f>IF(D6=RESULTADOS!$B$109,1,0)</f>
        <v>0</v>
      </c>
    </row>
    <row r="7" spans="1:6" ht="30" customHeight="1">
      <c r="A7" s="11" t="s">
        <v>111</v>
      </c>
      <c r="B7" s="47" t="s">
        <v>76</v>
      </c>
      <c r="C7" s="48"/>
      <c r="D7" s="49" t="str">
        <f>VLOOKUP(B7,RESULTADOS!$A$102:$B$109,2,FALSE)</f>
        <v>-</v>
      </c>
      <c r="E7" s="49">
        <f>IF(OR(D7=RESULTADOS!$B$107,D7=RESULTADOS!$B$108),1,0)</f>
        <v>0</v>
      </c>
      <c r="F7" s="49">
        <f>IF(D7=RESULTADOS!$B$109,1,0)</f>
        <v>0</v>
      </c>
    </row>
    <row r="9" spans="1:6">
      <c r="C9" s="56" t="s">
        <v>33</v>
      </c>
    </row>
  </sheetData>
  <mergeCells count="1">
    <mergeCell ref="A1:C1"/>
  </mergeCells>
  <dataValidations count="1">
    <dataValidation type="list" allowBlank="1" showInputMessage="1" showErrorMessage="1" sqref="B4:B7" xr:uid="{00000000-0002-0000-0C00-000000000000}">
      <formula1>Values</formula1>
    </dataValidation>
  </dataValidations>
  <hyperlinks>
    <hyperlink ref="C9" location="RESULTADOS!A1" display="link to RESULTS" xr:uid="{00000000-0004-0000-0C00-000000000000}"/>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ellIs" priority="3" operator="equal" id="{2EB9B607-38AD-4935-B531-FEFE66C0AE15}">
            <xm:f>RESULTADOS!$A$107</xm:f>
            <x14:dxf>
              <font>
                <b val="0"/>
                <i/>
              </font>
              <fill>
                <patternFill patternType="none">
                  <bgColor auto="1"/>
                </patternFill>
              </fill>
            </x14:dxf>
          </x14:cfRule>
          <x14:cfRule type="cellIs" priority="4" operator="equal" id="{CADE3C41-C6ED-45BB-9D01-A8E76D5783F9}">
            <xm:f>RESULTADOS!$A$106</xm:f>
            <x14:dxf>
              <fill>
                <patternFill>
                  <bgColor rgb="FFFF0000"/>
                </patternFill>
              </fill>
            </x14:dxf>
          </x14:cfRule>
          <x14:cfRule type="cellIs" priority="5" operator="equal" id="{131A640C-C140-43CA-A684-DF76DA5AD888}">
            <xm:f>RESULTADOS!$A$105</xm:f>
            <x14:dxf>
              <fill>
                <patternFill>
                  <bgColor rgb="FFFF6600"/>
                </patternFill>
              </fill>
            </x14:dxf>
          </x14:cfRule>
          <x14:cfRule type="cellIs" priority="6" operator="equal" id="{98040C2A-153A-41B9-B22D-83E25EE0BB63}">
            <xm:f>RESULTADOS!$A$103</xm:f>
            <x14:dxf>
              <fill>
                <patternFill>
                  <bgColor rgb="FF92D050"/>
                </patternFill>
              </fill>
            </x14:dxf>
          </x14:cfRule>
          <xm:sqref>B4:B7</xm:sqref>
        </x14:conditionalFormatting>
        <x14:conditionalFormatting xmlns:xm="http://schemas.microsoft.com/office/excel/2006/main">
          <x14:cfRule type="cellIs" priority="2" operator="equal" id="{25AF0AB8-3E70-41D7-971D-7E85A12B3BE9}">
            <xm:f>RESULTADOS!$A$104</xm:f>
            <x14:dxf>
              <fill>
                <patternFill>
                  <bgColor rgb="FFFFC000"/>
                </patternFill>
              </fill>
            </x14:dxf>
          </x14:cfRule>
          <xm:sqref>B4:B7</xm:sqref>
        </x14:conditionalFormatting>
        <x14:conditionalFormatting xmlns:xm="http://schemas.microsoft.com/office/excel/2006/main">
          <x14:cfRule type="cellIs" priority="1" operator="equal" id="{C9428DD1-45FD-426C-AB25-88908B8F8BFD}">
            <xm:f>RESULTADOS!$A$108</xm:f>
            <x14:dxf>
              <font>
                <b val="0"/>
                <i/>
              </font>
              <fill>
                <patternFill patternType="none">
                  <bgColor auto="1"/>
                </patternFill>
              </fill>
            </x14:dxf>
          </x14:cfRule>
          <xm:sqref>B4:B7</xm:sqref>
        </x14:conditionalFormatting>
      </x14:conditionalFormatting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F8"/>
  <sheetViews>
    <sheetView workbookViewId="0">
      <selection activeCell="C4" sqref="C4"/>
    </sheetView>
  </sheetViews>
  <sheetFormatPr defaultColWidth="11.42578125" defaultRowHeight="14.45"/>
  <cols>
    <col min="1" max="1" width="62.7109375" customWidth="1"/>
    <col min="2" max="2" width="26.7109375" customWidth="1"/>
    <col min="3" max="3" width="66.85546875" customWidth="1"/>
    <col min="4" max="6" width="5.28515625" hidden="1" customWidth="1"/>
  </cols>
  <sheetData>
    <row r="1" spans="1:6" ht="33" customHeight="1">
      <c r="A1" s="81" t="s">
        <v>112</v>
      </c>
      <c r="B1" s="81"/>
      <c r="C1" s="81"/>
    </row>
    <row r="3" spans="1:6" ht="28.9">
      <c r="B3" s="10" t="s">
        <v>18</v>
      </c>
      <c r="C3" s="6" t="s">
        <v>19</v>
      </c>
      <c r="D3" s="53" t="s">
        <v>20</v>
      </c>
      <c r="E3" s="53" t="s">
        <v>21</v>
      </c>
      <c r="F3" s="53" t="s">
        <v>22</v>
      </c>
    </row>
    <row r="4" spans="1:6" ht="30" customHeight="1">
      <c r="A4" s="11" t="s">
        <v>113</v>
      </c>
      <c r="B4" s="47"/>
      <c r="C4" s="48"/>
      <c r="D4" s="49" t="e">
        <f>VLOOKUP(B4,RESULTADOS!$A$102:$B$109,2,FALSE)</f>
        <v>#N/A</v>
      </c>
      <c r="E4" s="49" t="e">
        <f>IF(OR(D4=RESULTADOS!$B$107,D4=RESULTADOS!$B$108),1,0)</f>
        <v>#N/A</v>
      </c>
      <c r="F4" s="49" t="e">
        <f>IF(D4=RESULTADOS!$B$109,1,0)</f>
        <v>#N/A</v>
      </c>
    </row>
    <row r="5" spans="1:6" ht="30" customHeight="1">
      <c r="A5" s="11" t="s">
        <v>114</v>
      </c>
      <c r="B5" s="47" t="s">
        <v>76</v>
      </c>
      <c r="C5" s="48"/>
      <c r="D5" s="49" t="str">
        <f>VLOOKUP(B5,RESULTADOS!$A$102:$B$109,2,FALSE)</f>
        <v>-</v>
      </c>
      <c r="E5" s="49">
        <f>IF(OR(D5=RESULTADOS!$B$107,D5=RESULTADOS!$B$108),1,0)</f>
        <v>0</v>
      </c>
      <c r="F5" s="49">
        <f>IF(D5=RESULTADOS!$B$109,1,0)</f>
        <v>0</v>
      </c>
    </row>
    <row r="6" spans="1:6" ht="30" customHeight="1">
      <c r="A6" s="11" t="s">
        <v>115</v>
      </c>
      <c r="B6" s="47" t="s">
        <v>76</v>
      </c>
      <c r="C6" s="48"/>
      <c r="D6" s="49" t="str">
        <f>VLOOKUP(B6,RESULTADOS!$A$102:$B$109,2,FALSE)</f>
        <v>-</v>
      </c>
      <c r="E6" s="49">
        <f>IF(OR(D6=RESULTADOS!$B$107,D6=RESULTADOS!$B$108),1,0)</f>
        <v>0</v>
      </c>
      <c r="F6" s="49">
        <f>IF(D6=RESULTADOS!$B$109,1,0)</f>
        <v>0</v>
      </c>
    </row>
    <row r="7" spans="1:6">
      <c r="B7" s="2"/>
    </row>
    <row r="8" spans="1:6">
      <c r="C8" s="56" t="s">
        <v>33</v>
      </c>
    </row>
  </sheetData>
  <mergeCells count="1">
    <mergeCell ref="A1:C1"/>
  </mergeCells>
  <dataValidations count="1">
    <dataValidation type="list" allowBlank="1" showInputMessage="1" showErrorMessage="1" sqref="B4:B6" xr:uid="{00000000-0002-0000-0D00-000000000000}">
      <formula1>Values</formula1>
    </dataValidation>
  </dataValidations>
  <hyperlinks>
    <hyperlink ref="C8" location="RESULTADOS!A1" display="link to RESULTS" xr:uid="{00000000-0004-0000-0D00-000000000000}"/>
  </hyperlinks>
  <pageMargins left="0.7" right="0.7" top="0.75" bottom="0.75" header="0.3" footer="0.3"/>
  <pageSetup paperSize="9" orientation="portrait" horizontalDpi="360" verticalDpi="360" r:id="rId1"/>
  <extLst>
    <ext xmlns:x14="http://schemas.microsoft.com/office/spreadsheetml/2009/9/main" uri="{78C0D931-6437-407d-A8EE-F0AAD7539E65}">
      <x14:conditionalFormattings>
        <x14:conditionalFormatting xmlns:xm="http://schemas.microsoft.com/office/excel/2006/main">
          <x14:cfRule type="cellIs" priority="3" operator="equal" id="{17BC23DE-9A4D-4BF9-A619-11B66B1D730A}">
            <xm:f>RESULTADOS!$A$107</xm:f>
            <x14:dxf>
              <font>
                <b val="0"/>
                <i/>
              </font>
              <fill>
                <patternFill patternType="none">
                  <bgColor auto="1"/>
                </patternFill>
              </fill>
            </x14:dxf>
          </x14:cfRule>
          <x14:cfRule type="cellIs" priority="4" operator="equal" id="{916B2894-A0B6-43D8-8DB1-6CB67E7C42D2}">
            <xm:f>RESULTADOS!$A$106</xm:f>
            <x14:dxf>
              <fill>
                <patternFill>
                  <bgColor rgb="FFFF0000"/>
                </patternFill>
              </fill>
            </x14:dxf>
          </x14:cfRule>
          <x14:cfRule type="cellIs" priority="5" operator="equal" id="{8788D3F9-3B11-4411-8C4F-3BDCCF5C1ECA}">
            <xm:f>RESULTADOS!$A$105</xm:f>
            <x14:dxf>
              <fill>
                <patternFill>
                  <bgColor rgb="FFFF6600"/>
                </patternFill>
              </fill>
            </x14:dxf>
          </x14:cfRule>
          <x14:cfRule type="cellIs" priority="6" operator="equal" id="{9B7FF08D-8FFC-4039-9E38-AD7A34D750FE}">
            <xm:f>RESULTADOS!$A$103</xm:f>
            <x14:dxf>
              <fill>
                <patternFill>
                  <bgColor rgb="FF92D050"/>
                </patternFill>
              </fill>
            </x14:dxf>
          </x14:cfRule>
          <xm:sqref>B4:B6</xm:sqref>
        </x14:conditionalFormatting>
        <x14:conditionalFormatting xmlns:xm="http://schemas.microsoft.com/office/excel/2006/main">
          <x14:cfRule type="cellIs" priority="2" operator="equal" id="{6CDF8F07-CA72-42A1-B021-7A9F0292C966}">
            <xm:f>RESULTADOS!$A$104</xm:f>
            <x14:dxf>
              <fill>
                <patternFill>
                  <bgColor rgb="FFFFC000"/>
                </patternFill>
              </fill>
            </x14:dxf>
          </x14:cfRule>
          <xm:sqref>B4:B6</xm:sqref>
        </x14:conditionalFormatting>
        <x14:conditionalFormatting xmlns:xm="http://schemas.microsoft.com/office/excel/2006/main">
          <x14:cfRule type="cellIs" priority="1" operator="equal" id="{41824C45-73ED-4DC6-8D75-0AEDE47BBD74}">
            <xm:f>RESULTADOS!$A$108</xm:f>
            <x14:dxf>
              <font>
                <b val="0"/>
                <i/>
              </font>
              <fill>
                <patternFill patternType="none">
                  <bgColor auto="1"/>
                </patternFill>
              </fill>
            </x14:dxf>
          </x14:cfRule>
          <xm:sqref>B4:B6</xm:sqref>
        </x14:conditionalFormatting>
      </x14:conditionalFormattings>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8"/>
  <sheetViews>
    <sheetView workbookViewId="0">
      <selection activeCell="B4" sqref="B4"/>
    </sheetView>
  </sheetViews>
  <sheetFormatPr defaultColWidth="11.42578125" defaultRowHeight="14.45"/>
  <cols>
    <col min="1" max="1" width="66.7109375" bestFit="1" customWidth="1"/>
    <col min="2" max="2" width="26.7109375" customWidth="1"/>
    <col min="3" max="3" width="66.85546875" customWidth="1"/>
    <col min="4" max="6" width="5.28515625" hidden="1" customWidth="1"/>
  </cols>
  <sheetData>
    <row r="1" spans="1:6" ht="33" customHeight="1">
      <c r="A1" s="73" t="s">
        <v>116</v>
      </c>
      <c r="B1" s="73"/>
      <c r="C1" s="73"/>
    </row>
    <row r="3" spans="1:6" ht="28.9">
      <c r="B3" s="10" t="s">
        <v>18</v>
      </c>
      <c r="C3" s="6" t="s">
        <v>19</v>
      </c>
      <c r="D3" s="53" t="s">
        <v>20</v>
      </c>
      <c r="E3" s="53" t="s">
        <v>21</v>
      </c>
      <c r="F3" s="53" t="s">
        <v>22</v>
      </c>
    </row>
    <row r="4" spans="1:6" ht="30" customHeight="1">
      <c r="A4" s="4" t="s">
        <v>117</v>
      </c>
      <c r="B4" s="47" t="s">
        <v>76</v>
      </c>
      <c r="C4" s="48"/>
      <c r="D4" s="49" t="str">
        <f>VLOOKUP(B4,RESULTADOS!$A$102:$B$109,2,FALSE)</f>
        <v>-</v>
      </c>
      <c r="E4" s="49">
        <f>IF(OR(D4=RESULTADOS!$B$107,D4=RESULTADOS!$B$108),1,0)</f>
        <v>0</v>
      </c>
      <c r="F4" s="49">
        <f>IF(D4=RESULTADOS!$B$109,1,0)</f>
        <v>0</v>
      </c>
    </row>
    <row r="5" spans="1:6" ht="30" customHeight="1">
      <c r="A5" s="4" t="s">
        <v>118</v>
      </c>
      <c r="B5" s="47" t="s">
        <v>76</v>
      </c>
      <c r="C5" s="48"/>
      <c r="D5" s="49" t="str">
        <f>VLOOKUP(B5,RESULTADOS!$A$102:$B$109,2,FALSE)</f>
        <v>-</v>
      </c>
      <c r="E5" s="49">
        <f>IF(OR(D5=RESULTADOS!$B$107,D5=RESULTADOS!$B$108),1,0)</f>
        <v>0</v>
      </c>
      <c r="F5" s="49">
        <f>IF(D5=RESULTADOS!$B$109,1,0)</f>
        <v>0</v>
      </c>
    </row>
    <row r="6" spans="1:6" ht="30" customHeight="1">
      <c r="A6" s="11" t="s">
        <v>119</v>
      </c>
      <c r="B6" s="47" t="s">
        <v>76</v>
      </c>
      <c r="C6" s="48"/>
      <c r="D6" s="49" t="str">
        <f>VLOOKUP(B6,RESULTADOS!$A$102:$B$109,2,FALSE)</f>
        <v>-</v>
      </c>
      <c r="E6" s="49">
        <f>IF(OR(D6=RESULTADOS!$B$107,D6=RESULTADOS!$B$108),1,0)</f>
        <v>0</v>
      </c>
      <c r="F6" s="49">
        <f>IF(D6=RESULTADOS!$B$109,1,0)</f>
        <v>0</v>
      </c>
    </row>
    <row r="8" spans="1:6">
      <c r="C8" s="56" t="s">
        <v>33</v>
      </c>
    </row>
  </sheetData>
  <mergeCells count="1">
    <mergeCell ref="A1:C1"/>
  </mergeCells>
  <dataValidations count="1">
    <dataValidation type="list" allowBlank="1" showInputMessage="1" showErrorMessage="1" sqref="B4:B6" xr:uid="{00000000-0002-0000-0E00-000000000000}">
      <formula1>Values</formula1>
    </dataValidation>
  </dataValidations>
  <hyperlinks>
    <hyperlink ref="C8" location="RESULTADOS!A1" display="link to RESULTS" xr:uid="{00000000-0004-0000-0E00-000000000000}"/>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ellIs" priority="3" operator="equal" id="{CB617679-3329-4C26-9234-6C888949BE1B}">
            <xm:f>RESULTADOS!$A$107</xm:f>
            <x14:dxf>
              <font>
                <b val="0"/>
                <i/>
              </font>
              <fill>
                <patternFill patternType="none">
                  <bgColor auto="1"/>
                </patternFill>
              </fill>
            </x14:dxf>
          </x14:cfRule>
          <x14:cfRule type="cellIs" priority="4" operator="equal" id="{8BCBBF3C-00B5-4025-8E0F-9245FBDDD103}">
            <xm:f>RESULTADOS!$A$106</xm:f>
            <x14:dxf>
              <fill>
                <patternFill>
                  <bgColor rgb="FFFF0000"/>
                </patternFill>
              </fill>
            </x14:dxf>
          </x14:cfRule>
          <x14:cfRule type="cellIs" priority="5" operator="equal" id="{10E683C9-45F8-4C3C-A3AC-590F229E011D}">
            <xm:f>RESULTADOS!$A$105</xm:f>
            <x14:dxf>
              <fill>
                <patternFill>
                  <bgColor rgb="FFFF6600"/>
                </patternFill>
              </fill>
            </x14:dxf>
          </x14:cfRule>
          <x14:cfRule type="cellIs" priority="6" operator="equal" id="{247D0535-5983-44F2-BAE2-2134358951E5}">
            <xm:f>RESULTADOS!$A$103</xm:f>
            <x14:dxf>
              <fill>
                <patternFill>
                  <bgColor rgb="FF92D050"/>
                </patternFill>
              </fill>
            </x14:dxf>
          </x14:cfRule>
          <xm:sqref>B4:B6</xm:sqref>
        </x14:conditionalFormatting>
        <x14:conditionalFormatting xmlns:xm="http://schemas.microsoft.com/office/excel/2006/main">
          <x14:cfRule type="cellIs" priority="2" operator="equal" id="{F3864119-C07F-41C3-8D89-21CACEDD9F42}">
            <xm:f>RESULTADOS!$A$104</xm:f>
            <x14:dxf>
              <fill>
                <patternFill>
                  <bgColor rgb="FFFFC000"/>
                </patternFill>
              </fill>
            </x14:dxf>
          </x14:cfRule>
          <xm:sqref>B4:B6</xm:sqref>
        </x14:conditionalFormatting>
        <x14:conditionalFormatting xmlns:xm="http://schemas.microsoft.com/office/excel/2006/main">
          <x14:cfRule type="cellIs" priority="1" operator="equal" id="{E3F626A0-AE2A-492C-B95F-C2444F0F202B}">
            <xm:f>RESULTADOS!$A$108</xm:f>
            <x14:dxf>
              <font>
                <b val="0"/>
                <i/>
              </font>
              <fill>
                <patternFill patternType="none">
                  <bgColor auto="1"/>
                </patternFill>
              </fill>
            </x14:dxf>
          </x14:cfRule>
          <xm:sqref>B4:B6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0"/>
  <sheetViews>
    <sheetView zoomScaleNormal="100" workbookViewId="0">
      <selection activeCell="C5" sqref="C5"/>
    </sheetView>
  </sheetViews>
  <sheetFormatPr defaultColWidth="11.42578125" defaultRowHeight="14.45"/>
  <cols>
    <col min="1" max="1" width="71.7109375" customWidth="1"/>
    <col min="2" max="2" width="27.7109375" bestFit="1" customWidth="1"/>
    <col min="3" max="3" width="66.85546875" customWidth="1"/>
    <col min="4" max="4" width="5.28515625" style="7" hidden="1" customWidth="1"/>
    <col min="5" max="6" width="5.28515625" hidden="1" customWidth="1"/>
  </cols>
  <sheetData>
    <row r="1" spans="1:6" ht="33.6" customHeight="1">
      <c r="A1" s="72" t="s">
        <v>17</v>
      </c>
      <c r="B1" s="73"/>
      <c r="C1" s="73"/>
    </row>
    <row r="2" spans="1:6">
      <c r="A2" s="74"/>
      <c r="B2" s="74"/>
      <c r="C2" s="74"/>
    </row>
    <row r="3" spans="1:6" ht="28.15" customHeight="1">
      <c r="B3" s="10" t="s">
        <v>18</v>
      </c>
      <c r="C3" s="6" t="s">
        <v>19</v>
      </c>
      <c r="D3" s="53" t="s">
        <v>20</v>
      </c>
      <c r="E3" s="53" t="s">
        <v>21</v>
      </c>
      <c r="F3" s="53" t="s">
        <v>22</v>
      </c>
    </row>
    <row r="4" spans="1:6" ht="30" customHeight="1">
      <c r="A4" s="4" t="s">
        <v>23</v>
      </c>
      <c r="B4" s="47" t="s">
        <v>24</v>
      </c>
      <c r="C4" s="51" t="s">
        <v>25</v>
      </c>
      <c r="D4" s="49">
        <f>VLOOKUP(B4,RESULTADOS!$A$102:$B$109,2,FALSE)</f>
        <v>1</v>
      </c>
      <c r="E4" s="49">
        <f>IF(OR(D4=RESULTADOS!$B$107,D4=RESULTADOS!$B$108),1,0)</f>
        <v>0</v>
      </c>
      <c r="F4" s="49">
        <f>IF(D4=RESULTADOS!$B$109,1,0)</f>
        <v>0</v>
      </c>
    </row>
    <row r="5" spans="1:6" ht="30" customHeight="1">
      <c r="A5" s="4" t="s">
        <v>26</v>
      </c>
      <c r="B5" s="47" t="s">
        <v>24</v>
      </c>
      <c r="C5" s="51"/>
      <c r="D5" s="49">
        <f>VLOOKUP(B5,RESULTADOS!$A$102:$B$109,2,FALSE)</f>
        <v>1</v>
      </c>
      <c r="E5" s="49">
        <f>IF(OR(D5=RESULTADOS!$B$107,D5=RESULTADOS!$B$108),1,0)</f>
        <v>0</v>
      </c>
      <c r="F5" s="49">
        <f>IF(D5=RESULTADOS!$B$109,1,0)</f>
        <v>0</v>
      </c>
    </row>
    <row r="6" spans="1:6" ht="30" customHeight="1">
      <c r="A6" s="4" t="s">
        <v>27</v>
      </c>
      <c r="B6" s="47" t="s">
        <v>24</v>
      </c>
      <c r="C6" s="51" t="s">
        <v>28</v>
      </c>
      <c r="D6" s="49">
        <f>VLOOKUP(B6,RESULTADOS!$A$102:$B$109,2,FALSE)</f>
        <v>1</v>
      </c>
      <c r="E6" s="49">
        <f>IF(OR(D6=RESULTADOS!$B$107,D6=RESULTADOS!$B$108),1,0)</f>
        <v>0</v>
      </c>
      <c r="F6" s="49">
        <f>IF(D6=RESULTADOS!$B$109,1,0)</f>
        <v>0</v>
      </c>
    </row>
    <row r="7" spans="1:6" ht="30" customHeight="1">
      <c r="A7" s="4" t="s">
        <v>29</v>
      </c>
      <c r="B7" s="47" t="s">
        <v>24</v>
      </c>
      <c r="C7" s="51"/>
      <c r="D7" s="49">
        <f>VLOOKUP(B7,RESULTADOS!$A$102:$B$109,2,FALSE)</f>
        <v>1</v>
      </c>
      <c r="E7" s="49">
        <f>IF(OR(D7=RESULTADOS!$B$107,D7=RESULTADOS!$B$108),1,0)</f>
        <v>0</v>
      </c>
      <c r="F7" s="49">
        <f>IF(D7=RESULTADOS!$B$109,1,0)</f>
        <v>0</v>
      </c>
    </row>
    <row r="8" spans="1:6" ht="30" customHeight="1">
      <c r="A8" s="4" t="s">
        <v>30</v>
      </c>
      <c r="B8" s="47" t="s">
        <v>31</v>
      </c>
      <c r="C8" s="51" t="s">
        <v>32</v>
      </c>
      <c r="D8" s="49">
        <f>VLOOKUP(B8,RESULTADOS!$A$102:$B$109,2,FALSE)</f>
        <v>0.66</v>
      </c>
      <c r="E8" s="49">
        <f>IF(OR(D8=RESULTADOS!$B$107,D8=RESULTADOS!$B$108),1,0)</f>
        <v>0</v>
      </c>
      <c r="F8" s="49">
        <f>IF(D8=RESULTADOS!$B$109,1,0)</f>
        <v>0</v>
      </c>
    </row>
    <row r="10" spans="1:6">
      <c r="C10" s="56" t="s">
        <v>33</v>
      </c>
    </row>
  </sheetData>
  <mergeCells count="2">
    <mergeCell ref="A1:C1"/>
    <mergeCell ref="A2:C2"/>
  </mergeCells>
  <dataValidations count="1">
    <dataValidation type="list" allowBlank="1" showInputMessage="1" showErrorMessage="1" sqref="B4:B8" xr:uid="{00000000-0002-0000-0100-000000000000}">
      <formula1>Values</formula1>
    </dataValidation>
  </dataValidations>
  <hyperlinks>
    <hyperlink ref="C10" location="RESULTADOS!A1" display="link to RESULTS" xr:uid="{00000000-0004-0000-0100-000000000000}"/>
  </hyperlinks>
  <pageMargins left="0.7" right="0.7" top="0.75" bottom="0.75" header="0.3" footer="0.3"/>
  <pageSetup paperSize="9" orientation="portrait" horizontalDpi="360" verticalDpi="360" r:id="rId1"/>
  <extLst>
    <ext xmlns:x14="http://schemas.microsoft.com/office/spreadsheetml/2009/9/main" uri="{78C0D931-6437-407d-A8EE-F0AAD7539E65}">
      <x14:conditionalFormattings>
        <x14:conditionalFormatting xmlns:xm="http://schemas.microsoft.com/office/excel/2006/main">
          <x14:cfRule type="cellIs" priority="3" operator="equal" id="{63E66368-AC15-45C8-B628-D4F1F6B783C4}">
            <xm:f>RESULTADOS!$A$107</xm:f>
            <x14:dxf>
              <font>
                <b val="0"/>
                <i/>
              </font>
              <fill>
                <patternFill patternType="none">
                  <bgColor auto="1"/>
                </patternFill>
              </fill>
            </x14:dxf>
          </x14:cfRule>
          <x14:cfRule type="cellIs" priority="4" operator="equal" id="{92CB837E-AF10-47FA-A444-12797039BE33}">
            <xm:f>RESULTADOS!$A$106</xm:f>
            <x14:dxf>
              <fill>
                <patternFill>
                  <bgColor rgb="FFFF0000"/>
                </patternFill>
              </fill>
            </x14:dxf>
          </x14:cfRule>
          <x14:cfRule type="cellIs" priority="5" operator="equal" id="{14057332-1BFC-452D-9DCF-A98FEEBA6CE8}">
            <xm:f>RESULTADOS!$A$105</xm:f>
            <x14:dxf>
              <fill>
                <patternFill>
                  <bgColor rgb="FFFF6600"/>
                </patternFill>
              </fill>
            </x14:dxf>
          </x14:cfRule>
          <x14:cfRule type="cellIs" priority="6" operator="equal" id="{0DF6E719-17EC-4D4A-A1B9-8E416C6868F0}">
            <xm:f>RESULTADOS!$A$103</xm:f>
            <x14:dxf>
              <fill>
                <patternFill>
                  <bgColor rgb="FF92D050"/>
                </patternFill>
              </fill>
            </x14:dxf>
          </x14:cfRule>
          <xm:sqref>B4:B8</xm:sqref>
        </x14:conditionalFormatting>
        <x14:conditionalFormatting xmlns:xm="http://schemas.microsoft.com/office/excel/2006/main">
          <x14:cfRule type="cellIs" priority="2" operator="equal" id="{04CC9A48-EE70-404D-9BE5-27825D6E4AE1}">
            <xm:f>RESULTADOS!$A$104</xm:f>
            <x14:dxf>
              <fill>
                <patternFill>
                  <bgColor rgb="FFFFC000"/>
                </patternFill>
              </fill>
            </x14:dxf>
          </x14:cfRule>
          <xm:sqref>B4:B8</xm:sqref>
        </x14:conditionalFormatting>
        <x14:conditionalFormatting xmlns:xm="http://schemas.microsoft.com/office/excel/2006/main">
          <x14:cfRule type="cellIs" priority="1" operator="equal" id="{1817D576-D580-4454-8E45-75CC5D42CFDC}">
            <xm:f>RESULTADOS!$A$108</xm:f>
            <x14:dxf>
              <font>
                <b val="0"/>
                <i/>
              </font>
              <fill>
                <patternFill patternType="none">
                  <bgColor auto="1"/>
                </patternFill>
              </fill>
            </x14:dxf>
          </x14:cfRule>
          <xm:sqref>B4:B8</xm:sqref>
        </x14:conditionalFormatting>
      </x14:conditionalFormattings>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F7"/>
  <sheetViews>
    <sheetView workbookViewId="0">
      <selection activeCell="C5" sqref="C5"/>
    </sheetView>
  </sheetViews>
  <sheetFormatPr defaultColWidth="11.5703125" defaultRowHeight="14.45"/>
  <cols>
    <col min="1" max="1" width="85" style="38" bestFit="1" customWidth="1"/>
    <col min="2" max="2" width="23.7109375" style="38" bestFit="1" customWidth="1"/>
    <col min="3" max="3" width="66.85546875" style="38" customWidth="1"/>
    <col min="4" max="6" width="5.28515625" style="52" hidden="1" customWidth="1"/>
    <col min="7" max="16384" width="11.5703125" style="38"/>
  </cols>
  <sheetData>
    <row r="1" spans="1:6" ht="33" customHeight="1">
      <c r="A1" s="73" t="s">
        <v>120</v>
      </c>
      <c r="B1" s="73"/>
      <c r="C1" s="73"/>
      <c r="D1" s="49"/>
      <c r="E1" s="49"/>
      <c r="F1" s="49"/>
    </row>
    <row r="3" spans="1:6" ht="28.9">
      <c r="A3" s="40"/>
      <c r="B3" s="10" t="s">
        <v>121</v>
      </c>
      <c r="C3" s="6" t="s">
        <v>122</v>
      </c>
      <c r="D3" s="53" t="s">
        <v>20</v>
      </c>
      <c r="E3" s="53" t="s">
        <v>21</v>
      </c>
      <c r="F3" s="53" t="s">
        <v>22</v>
      </c>
    </row>
    <row r="4" spans="1:6" ht="30" customHeight="1">
      <c r="A4" s="11" t="s">
        <v>123</v>
      </c>
      <c r="B4" s="47" t="s">
        <v>24</v>
      </c>
      <c r="C4" s="48"/>
      <c r="D4" s="49">
        <f>VLOOKUP(B4,RESULTADOS!$A$102:$B$109,2,FALSE)</f>
        <v>1</v>
      </c>
      <c r="E4" s="49">
        <f>IF(OR(D4=RESULTADOS!$B$107,D4=RESULTADOS!$B$108),1,0)</f>
        <v>0</v>
      </c>
      <c r="F4" s="49">
        <f>IF(D4=RESULTADOS!$B$109,1,0)</f>
        <v>0</v>
      </c>
    </row>
    <row r="5" spans="1:6" ht="30" customHeight="1">
      <c r="A5" s="11" t="s">
        <v>124</v>
      </c>
      <c r="B5" s="47" t="s">
        <v>76</v>
      </c>
      <c r="C5" s="48"/>
      <c r="D5" s="49" t="str">
        <f>VLOOKUP(B5,RESULTADOS!$A$102:$B$109,2,FALSE)</f>
        <v>-</v>
      </c>
      <c r="E5" s="49">
        <f>IF(OR(D5=RESULTADOS!$B$107,D5=RESULTADOS!$B$108),1,0)</f>
        <v>0</v>
      </c>
      <c r="F5" s="49">
        <f>IF(D5=RESULTADOS!$B$109,1,0)</f>
        <v>0</v>
      </c>
    </row>
    <row r="6" spans="1:6">
      <c r="A6" s="40"/>
      <c r="B6" s="40"/>
      <c r="C6" s="40"/>
      <c r="D6" s="49"/>
      <c r="E6" s="49"/>
      <c r="F6" s="49"/>
    </row>
    <row r="7" spans="1:6">
      <c r="A7" s="40"/>
      <c r="B7" s="40"/>
      <c r="C7" s="56" t="s">
        <v>33</v>
      </c>
      <c r="D7" s="49"/>
      <c r="E7" s="49"/>
      <c r="F7" s="49"/>
    </row>
  </sheetData>
  <mergeCells count="1">
    <mergeCell ref="A1:C1"/>
  </mergeCells>
  <dataValidations count="1">
    <dataValidation type="list" allowBlank="1" showInputMessage="1" showErrorMessage="1" sqref="B4:B5" xr:uid="{00000000-0002-0000-0F00-000000000000}">
      <formula1>Values</formula1>
    </dataValidation>
  </dataValidations>
  <hyperlinks>
    <hyperlink ref="C7" location="RESULTADOS!A1" display="link to RESULTS" xr:uid="{00000000-0004-0000-0F00-000000000000}"/>
  </hyperlinks>
  <pageMargins left="0.7" right="0.7" top="0.75" bottom="0.75" header="0.3" footer="0.3"/>
  <pageSetup paperSize="9" orientation="portrait" horizontalDpi="0" verticalDpi="0" r:id="rId1"/>
  <extLst>
    <ext xmlns:x14="http://schemas.microsoft.com/office/spreadsheetml/2009/9/main" uri="{78C0D931-6437-407d-A8EE-F0AAD7539E65}">
      <x14:conditionalFormattings>
        <x14:conditionalFormatting xmlns:xm="http://schemas.microsoft.com/office/excel/2006/main">
          <x14:cfRule type="cellIs" priority="15" operator="equal" id="{DE90751F-41C7-4B1B-9D5A-0AD218BC0B71}">
            <xm:f>RESULTADOS!$A$107</xm:f>
            <x14:dxf>
              <font>
                <b val="0"/>
                <i/>
              </font>
              <fill>
                <patternFill patternType="none">
                  <bgColor auto="1"/>
                </patternFill>
              </fill>
            </x14:dxf>
          </x14:cfRule>
          <x14:cfRule type="cellIs" priority="16" operator="equal" id="{666E7652-84CE-4D2B-B343-3A474BB93381}">
            <xm:f>RESULTADOS!$A$106</xm:f>
            <x14:dxf>
              <fill>
                <patternFill>
                  <bgColor rgb="FFFF0000"/>
                </patternFill>
              </fill>
            </x14:dxf>
          </x14:cfRule>
          <x14:cfRule type="cellIs" priority="17" operator="equal" id="{BA33285C-390B-49DE-9617-12CD7864ADAF}">
            <xm:f>RESULTADOS!$A$105</xm:f>
            <x14:dxf>
              <fill>
                <patternFill>
                  <bgColor rgb="FFFF6600"/>
                </patternFill>
              </fill>
            </x14:dxf>
          </x14:cfRule>
          <x14:cfRule type="cellIs" priority="18" operator="equal" id="{2E801A09-2769-4132-92A1-EB098F91AA4C}">
            <xm:f>RESULTADOS!$A$103</xm:f>
            <x14:dxf>
              <fill>
                <patternFill>
                  <bgColor rgb="FF92D050"/>
                </patternFill>
              </fill>
            </x14:dxf>
          </x14:cfRule>
          <xm:sqref>B5</xm:sqref>
        </x14:conditionalFormatting>
        <x14:conditionalFormatting xmlns:xm="http://schemas.microsoft.com/office/excel/2006/main">
          <x14:cfRule type="cellIs" priority="14" operator="equal" id="{4F175196-3331-4907-BCA8-C1E1993BDC75}">
            <xm:f>RESULTADOS!$A$104</xm:f>
            <x14:dxf>
              <fill>
                <patternFill>
                  <bgColor rgb="FFFFC000"/>
                </patternFill>
              </fill>
            </x14:dxf>
          </x14:cfRule>
          <xm:sqref>B5</xm:sqref>
        </x14:conditionalFormatting>
        <x14:conditionalFormatting xmlns:xm="http://schemas.microsoft.com/office/excel/2006/main">
          <x14:cfRule type="cellIs" priority="13" operator="equal" id="{B9975CFF-7078-4E2E-9CA8-84BB5D9839A8}">
            <xm:f>RESULTADOS!$A$108</xm:f>
            <x14:dxf>
              <font>
                <b val="0"/>
                <i/>
              </font>
              <fill>
                <patternFill patternType="none">
                  <bgColor auto="1"/>
                </patternFill>
              </fill>
            </x14:dxf>
          </x14:cfRule>
          <xm:sqref>B5</xm:sqref>
        </x14:conditionalFormatting>
        <x14:conditionalFormatting xmlns:xm="http://schemas.microsoft.com/office/excel/2006/main">
          <x14:cfRule type="cellIs" priority="3" operator="equal" id="{2932F023-7579-47B6-A3F5-1859C54919A1}">
            <xm:f>RESULTADOS!$A$107</xm:f>
            <x14:dxf>
              <font>
                <b val="0"/>
                <i/>
              </font>
              <fill>
                <patternFill patternType="none">
                  <bgColor auto="1"/>
                </patternFill>
              </fill>
            </x14:dxf>
          </x14:cfRule>
          <x14:cfRule type="cellIs" priority="4" operator="equal" id="{8AF83503-8F45-4C43-B806-1399737A2750}">
            <xm:f>RESULTADOS!$A$106</xm:f>
            <x14:dxf>
              <fill>
                <patternFill>
                  <bgColor rgb="FFFF0000"/>
                </patternFill>
              </fill>
            </x14:dxf>
          </x14:cfRule>
          <x14:cfRule type="cellIs" priority="5" operator="equal" id="{BB74AA54-F319-4105-A812-72A2950E8267}">
            <xm:f>RESULTADOS!$A$105</xm:f>
            <x14:dxf>
              <fill>
                <patternFill>
                  <bgColor rgb="FFFF6600"/>
                </patternFill>
              </fill>
            </x14:dxf>
          </x14:cfRule>
          <x14:cfRule type="cellIs" priority="6" operator="equal" id="{299E08EF-AA01-4EA0-B433-91F72FEAECCA}">
            <xm:f>RESULTADOS!$A$103</xm:f>
            <x14:dxf>
              <fill>
                <patternFill>
                  <bgColor rgb="FF92D050"/>
                </patternFill>
              </fill>
            </x14:dxf>
          </x14:cfRule>
          <xm:sqref>B4</xm:sqref>
        </x14:conditionalFormatting>
        <x14:conditionalFormatting xmlns:xm="http://schemas.microsoft.com/office/excel/2006/main">
          <x14:cfRule type="cellIs" priority="2" operator="equal" id="{132449AF-BFC6-4AA5-9557-14F891D91864}">
            <xm:f>RESULTADOS!$A$104</xm:f>
            <x14:dxf>
              <fill>
                <patternFill>
                  <bgColor rgb="FFFFC000"/>
                </patternFill>
              </fill>
            </x14:dxf>
          </x14:cfRule>
          <xm:sqref>B4</xm:sqref>
        </x14:conditionalFormatting>
        <x14:conditionalFormatting xmlns:xm="http://schemas.microsoft.com/office/excel/2006/main">
          <x14:cfRule type="cellIs" priority="1" operator="equal" id="{9D31F75C-3251-4E09-96E9-21272F4FD796}">
            <xm:f>RESULTADOS!$A$108</xm:f>
            <x14:dxf>
              <font>
                <b val="0"/>
                <i/>
              </font>
              <fill>
                <patternFill patternType="none">
                  <bgColor auto="1"/>
                </patternFill>
              </fill>
            </x14:dxf>
          </x14:cfRule>
          <xm:sqref>B4</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00000000-0002-0000-0F00-000001000000}">
          <x14:formula1>
            <xm:f>RESULTADOS!$A$102:$A$108</xm:f>
          </x14:formula1>
          <xm:sqref>B10</xm:sqref>
        </x14:dataValidation>
      </x14:dataValidation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C56E0D-5F2D-4AD7-B346-5C1C77DF0703}">
  <dimension ref="A1"/>
  <sheetViews>
    <sheetView workbookViewId="0"/>
  </sheetViews>
  <sheetFormatPr defaultRowHeight="15"/>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8B4FC4-3F27-46E8-AA17-2B73B09297F5}">
  <dimension ref="A1"/>
  <sheetViews>
    <sheetView workbookViewId="0"/>
  </sheetViews>
  <sheetFormatPr defaultRowHeight="15"/>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71515C-44F5-49D6-9632-5C22F919E574}">
  <dimension ref="A1"/>
  <sheetViews>
    <sheetView workbookViewId="0"/>
  </sheetViews>
  <sheetFormatPr defaultRowHeight="15"/>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N109"/>
  <sheetViews>
    <sheetView topLeftCell="A2" zoomScale="80" zoomScaleNormal="80" workbookViewId="0">
      <selection activeCell="A2" sqref="A2"/>
    </sheetView>
  </sheetViews>
  <sheetFormatPr defaultColWidth="11.42578125" defaultRowHeight="14.45"/>
  <cols>
    <col min="1" max="1" width="80.7109375" customWidth="1"/>
    <col min="2" max="2" width="19.28515625" customWidth="1"/>
    <col min="3" max="3" width="5" customWidth="1"/>
    <col min="4" max="4" width="16.7109375" hidden="1" customWidth="1"/>
    <col min="5" max="5" width="13.28515625" customWidth="1"/>
    <col min="6" max="6" width="11.42578125" customWidth="1"/>
    <col min="7" max="7" width="23.140625" customWidth="1"/>
    <col min="8" max="8" width="11.42578125" customWidth="1"/>
  </cols>
  <sheetData>
    <row r="1" spans="1:14" ht="33" customHeight="1">
      <c r="A1" s="73" t="s">
        <v>125</v>
      </c>
      <c r="B1" s="73"/>
      <c r="C1" s="21"/>
    </row>
    <row r="2" spans="1:14" ht="37.15" customHeight="1">
      <c r="B2" s="16" t="s">
        <v>126</v>
      </c>
      <c r="C2" s="20"/>
      <c r="D2" s="22" t="s">
        <v>127</v>
      </c>
      <c r="E2" s="22" t="s">
        <v>128</v>
      </c>
      <c r="F2" s="22" t="s">
        <v>129</v>
      </c>
      <c r="G2" s="22" t="s">
        <v>130</v>
      </c>
      <c r="H2" s="22" t="s">
        <v>131</v>
      </c>
      <c r="K2" s="8"/>
    </row>
    <row r="3" spans="1:14">
      <c r="A3" s="32" t="str">
        <f>'1- Visibilidad y estado sist.'!A1:C1</f>
        <v>1- Visibilidad y estado del sistema / Visibility and system state</v>
      </c>
      <c r="B3" s="5">
        <f>SUM('1- Visibilidad y estado sist.'!D:D)</f>
        <v>4.66</v>
      </c>
      <c r="C3" s="54">
        <f>E3-G3-H3</f>
        <v>5</v>
      </c>
      <c r="D3" s="7">
        <f t="shared" ref="D3:D16" si="0">E3-F3</f>
        <v>0</v>
      </c>
      <c r="E3" s="7">
        <f>COUNTA('1- Visibilidad y estado sist.'!A:A)-1</f>
        <v>5</v>
      </c>
      <c r="F3" s="7">
        <f>COUNTA('1- Visibilidad y estado sist.'!D:D)-COUNTIF('1- Visibilidad y estado sist.'!D:D,"-")-1</f>
        <v>5</v>
      </c>
      <c r="G3" s="7">
        <f>SUM('1- Visibilidad y estado sist.'!E:E)</f>
        <v>0</v>
      </c>
      <c r="H3" s="7">
        <f>SUM('1- Visibilidad y estado sist.'!F:F)</f>
        <v>0</v>
      </c>
      <c r="K3" s="7"/>
      <c r="L3" s="7"/>
      <c r="M3" s="7"/>
      <c r="N3" s="2"/>
    </row>
    <row r="4" spans="1:14" ht="28.9">
      <c r="A4" s="33" t="str">
        <f>'2- Conexión con el mundo'!A1:C1</f>
        <v>2 - Connexión entre el sistema y el mundo real, uso de metáforas y objetos humanos / 
Connection between the system and the real world, metaphor usage and human objects</v>
      </c>
      <c r="B4" s="5">
        <f>SUM('2- Conexión con el mundo'!D:D)</f>
        <v>2.99</v>
      </c>
      <c r="C4" s="54">
        <f t="shared" ref="C4:C17" si="1">E4-G4-H4</f>
        <v>4</v>
      </c>
      <c r="D4" s="7">
        <f t="shared" si="0"/>
        <v>0</v>
      </c>
      <c r="E4" s="7">
        <f>COUNTA('2- Conexión con el mundo'!A:A)-1</f>
        <v>4</v>
      </c>
      <c r="F4" s="7">
        <f>COUNTA('2- Conexión con el mundo'!D:D)-COUNTIF('2- Conexión con el mundo'!D:D,"-")-1</f>
        <v>4</v>
      </c>
      <c r="G4" s="7">
        <f>SUM('2- Conexión con el mundo'!E:E)</f>
        <v>0</v>
      </c>
      <c r="H4" s="7">
        <f>SUM('2- Conexión con el mundo'!F:F)</f>
        <v>0</v>
      </c>
      <c r="K4" s="7"/>
      <c r="L4" s="7"/>
      <c r="M4" s="7"/>
      <c r="N4" s="2"/>
    </row>
    <row r="5" spans="1:14">
      <c r="A5" s="32" t="str">
        <f>'3- Control usuario'!A1:C1</f>
        <v>3 - Control y libertad del usuario / User control and freedom</v>
      </c>
      <c r="B5" s="5">
        <f>SUM('3- Control usuario'!D:D)</f>
        <v>2.33</v>
      </c>
      <c r="C5" s="54">
        <f t="shared" si="1"/>
        <v>3</v>
      </c>
      <c r="D5" s="7">
        <f t="shared" si="0"/>
        <v>0</v>
      </c>
      <c r="E5" s="7">
        <f>COUNTA('3- Control usuario'!A:A)-1</f>
        <v>3</v>
      </c>
      <c r="F5" s="7">
        <f>COUNTA('3- Control usuario'!D:D)-COUNTIF('3- Control usuario'!D:D,"-")-1</f>
        <v>3</v>
      </c>
      <c r="G5" s="7">
        <f>SUM('3- Control usuario'!E:E)</f>
        <v>0</v>
      </c>
      <c r="H5" s="7">
        <f>SUM('3- Control usuario'!F:F)</f>
        <v>0</v>
      </c>
      <c r="K5" s="7"/>
      <c r="L5" s="7"/>
      <c r="M5" s="7"/>
      <c r="N5" s="2"/>
    </row>
    <row r="6" spans="1:14">
      <c r="A6" s="34" t="str">
        <f>'4- Consistencia y estándares'!A1:C1</f>
        <v>4 - Consistencia y estándares / Consistency and standards</v>
      </c>
      <c r="B6" s="5">
        <f>SUM('4- Consistencia y estándares'!D:D)</f>
        <v>2.99</v>
      </c>
      <c r="C6" s="54">
        <f t="shared" si="1"/>
        <v>5</v>
      </c>
      <c r="D6" s="7">
        <f t="shared" si="0"/>
        <v>0</v>
      </c>
      <c r="E6" s="7">
        <f>COUNTA('4- Consistencia y estándares'!A:A)-1</f>
        <v>6</v>
      </c>
      <c r="F6" s="7">
        <f>COUNTA('4- Consistencia y estándares'!D:D)-COUNTIF('4- Consistencia y estándares'!D:D,"-")-1</f>
        <v>6</v>
      </c>
      <c r="G6" s="7">
        <f>SUM('4- Consistencia y estándares'!E:E)</f>
        <v>1</v>
      </c>
      <c r="H6" s="7">
        <f>SUM('4- Consistencia y estándares'!F:F)</f>
        <v>0</v>
      </c>
      <c r="K6" s="7"/>
      <c r="L6" s="7"/>
      <c r="M6" s="7"/>
      <c r="N6" s="2"/>
    </row>
    <row r="7" spans="1:14" ht="28.9">
      <c r="A7" s="35" t="str">
        <f>'5- Reconocimiento'!A1:C1</f>
        <v>5 - Reconocimiento en lugar de memoria, aprendizaje y anticipación / 
Recognition rather than memory, learning and anticipation</v>
      </c>
      <c r="B7" s="5">
        <f>SUM('5- Reconocimiento'!D:D)</f>
        <v>4.66</v>
      </c>
      <c r="C7" s="54">
        <f t="shared" si="1"/>
        <v>5</v>
      </c>
      <c r="D7" s="7">
        <f t="shared" si="0"/>
        <v>0</v>
      </c>
      <c r="E7" s="7">
        <f>COUNTA('5- Reconocimiento'!A:A)-1</f>
        <v>5</v>
      </c>
      <c r="F7" s="7">
        <f>COUNTA('5- Reconocimiento'!D:D)-COUNTIF('5- Reconocimiento'!D:D,"-")-1</f>
        <v>5</v>
      </c>
      <c r="G7" s="7">
        <f>SUM('5- Reconocimiento'!E:E)</f>
        <v>0</v>
      </c>
      <c r="H7" s="7">
        <f>SUM('5- Reconocimiento'!F:F)</f>
        <v>0</v>
      </c>
      <c r="K7" s="7"/>
      <c r="L7" s="7"/>
      <c r="M7" s="7"/>
      <c r="N7" s="2"/>
    </row>
    <row r="8" spans="1:14">
      <c r="A8" s="34" t="str">
        <f>'6- Flexibilidad'!A1:C1</f>
        <v>6 - Flexibilidad y eficiéncia de uso / Flexibility and efficiency of use</v>
      </c>
      <c r="B8" s="5">
        <f>SUM('6- Flexibilidad'!D:D)</f>
        <v>1</v>
      </c>
      <c r="C8" s="54">
        <f t="shared" si="1"/>
        <v>6</v>
      </c>
      <c r="D8" s="7">
        <f t="shared" si="0"/>
        <v>4</v>
      </c>
      <c r="E8" s="7">
        <f>COUNTA('6- Flexibilidad'!A:A)-1</f>
        <v>6</v>
      </c>
      <c r="F8" s="7">
        <f>COUNTA('6- Flexibilidad'!D:D)-COUNTIF('6- Flexibilidad'!D:D,"-")-1</f>
        <v>2</v>
      </c>
      <c r="G8" s="7">
        <f>SUM('6- Flexibilidad'!E:E)</f>
        <v>0</v>
      </c>
      <c r="H8" s="7">
        <f>SUM('6- Flexibilidad'!F:F)</f>
        <v>0</v>
      </c>
      <c r="K8" s="7"/>
      <c r="L8" s="7"/>
      <c r="M8" s="7"/>
      <c r="N8" s="2"/>
    </row>
    <row r="9" spans="1:14" ht="28.9">
      <c r="A9" s="35" t="str">
        <f>'7- Diagnosticar errores'!A1:D1</f>
        <v>7 - Ayuda a los usuarios a reconocer, diagnosticar y rehacer-se de los errors
Help users recognize, diagnose and recover from errors</v>
      </c>
      <c r="B9" s="5">
        <f>SUM('7- Diagnosticar errores'!D:D)</f>
        <v>0</v>
      </c>
      <c r="C9" s="54">
        <f t="shared" si="1"/>
        <v>4</v>
      </c>
      <c r="D9" s="7">
        <f t="shared" si="0"/>
        <v>4</v>
      </c>
      <c r="E9" s="7">
        <f>COUNTA('7- Diagnosticar errores'!A:A)-1</f>
        <v>4</v>
      </c>
      <c r="F9" s="7">
        <f>COUNTA('7- Diagnosticar errores'!D:D)-COUNTIF('7- Diagnosticar errores'!D:D,"-")-1</f>
        <v>0</v>
      </c>
      <c r="G9" s="7">
        <f>SUM('7- Diagnosticar errores'!E:E)</f>
        <v>0</v>
      </c>
      <c r="H9" s="7">
        <f>SUM('7- Diagnosticar errores'!F:F)</f>
        <v>0</v>
      </c>
      <c r="K9" s="7"/>
      <c r="L9" s="7"/>
      <c r="M9" s="7"/>
      <c r="N9" s="2"/>
    </row>
    <row r="10" spans="1:14">
      <c r="A10" s="36" t="str">
        <f>'8- Prevención de erro'!A1:C1</f>
        <v>8 - Prevención de errores / Preventing errors</v>
      </c>
      <c r="B10" s="5">
        <f>SUM('8- Prevención de erro'!D:D)</f>
        <v>0</v>
      </c>
      <c r="C10" s="54">
        <f t="shared" si="1"/>
        <v>3</v>
      </c>
      <c r="D10" s="7">
        <f t="shared" si="0"/>
        <v>3</v>
      </c>
      <c r="E10" s="7">
        <f>COUNTA('8- Prevención de erro'!A:A)-1</f>
        <v>3</v>
      </c>
      <c r="F10" s="7">
        <f>COUNTA('8- Prevención de erro'!D:D)-COUNTIF('8- Prevención de erro'!D:D,"-")-1</f>
        <v>0</v>
      </c>
      <c r="G10" s="7">
        <f>SUM('8- Prevención de erro'!E:E)</f>
        <v>0</v>
      </c>
      <c r="H10" s="7">
        <f>SUM('8- Prevención de erro'!F:F)</f>
        <v>0</v>
      </c>
      <c r="K10" s="7"/>
      <c r="L10" s="7"/>
      <c r="M10" s="7"/>
      <c r="N10" s="2"/>
    </row>
    <row r="11" spans="1:14">
      <c r="A11" s="32" t="str">
        <f>'9- Diseño estético'!A1:C1</f>
        <v>9 - Diseño estético y minimalista / Aesthetic and minimalist design</v>
      </c>
      <c r="B11" s="5">
        <f>SUM('9- Diseño estético'!D:D)</f>
        <v>0</v>
      </c>
      <c r="C11" s="54">
        <f t="shared" si="1"/>
        <v>4</v>
      </c>
      <c r="D11" s="7">
        <f t="shared" si="0"/>
        <v>4</v>
      </c>
      <c r="E11" s="7">
        <f>COUNTA('9- Diseño estético'!A:A)-1</f>
        <v>4</v>
      </c>
      <c r="F11" s="7">
        <f>COUNTA('9- Diseño estético'!D:D)-COUNTIF('9- Diseño estético'!D:D,"-")-1</f>
        <v>0</v>
      </c>
      <c r="G11" s="7">
        <f>SUM('9- Diseño estético'!E:E)</f>
        <v>0</v>
      </c>
      <c r="H11" s="7">
        <f>SUM('9- Diseño estético'!F:F)</f>
        <v>0</v>
      </c>
      <c r="K11" s="7"/>
      <c r="L11" s="7"/>
      <c r="M11" s="7"/>
      <c r="N11" s="2"/>
    </row>
    <row r="12" spans="1:14">
      <c r="A12" s="36" t="str">
        <f>'10- Ayuda y documentación'!A1:C1</f>
        <v>10 - Ayuda y documentación / Help and documentation</v>
      </c>
      <c r="B12" s="5">
        <f>SUM('10- Ayuda y documentación'!D:D)</f>
        <v>0</v>
      </c>
      <c r="C12" s="54">
        <f t="shared" si="1"/>
        <v>5</v>
      </c>
      <c r="D12" s="7">
        <f t="shared" si="0"/>
        <v>5</v>
      </c>
      <c r="E12" s="7">
        <f>COUNTA('10- Ayuda y documentación'!A:A)-1</f>
        <v>5</v>
      </c>
      <c r="F12" s="7">
        <f>COUNTA('10- Ayuda y documentación'!D:D)-COUNTIF('10- Ayuda y documentación'!D:D,"-")-1</f>
        <v>0</v>
      </c>
      <c r="G12" s="7">
        <f>SUM('10- Ayuda y documentación'!E:E)</f>
        <v>0</v>
      </c>
      <c r="H12" s="7">
        <f>SUM('10- Ayuda y documentación'!F:F)</f>
        <v>0</v>
      </c>
      <c r="K12" s="7"/>
      <c r="L12" s="7"/>
      <c r="M12" s="7"/>
      <c r="N12" s="2"/>
    </row>
    <row r="13" spans="1:14">
      <c r="A13" s="32" t="str">
        <f>'11- Guardar estado'!A1:C1</f>
        <v>11 - Guardar el estado y proteger el trabajo / Save the state and protect the work</v>
      </c>
      <c r="B13" s="5">
        <f>SUM('11- Guardar estado'!D:D)</f>
        <v>0</v>
      </c>
      <c r="C13" s="54">
        <f t="shared" si="1"/>
        <v>3</v>
      </c>
      <c r="D13" s="7">
        <f t="shared" si="0"/>
        <v>3</v>
      </c>
      <c r="E13" s="7">
        <f>COUNTA('11- Guardar estado'!A:A)-1</f>
        <v>3</v>
      </c>
      <c r="F13" s="7">
        <f>COUNTA('11- Guardar estado'!D:D)-COUNTIF('11- Guardar estado'!D:D,"-")-1</f>
        <v>0</v>
      </c>
      <c r="G13" s="7">
        <f>SUM('11- Guardar estado'!E:E)</f>
        <v>0</v>
      </c>
      <c r="H13" s="7">
        <f>SUM('11- Guardar estado'!F:F)</f>
        <v>0</v>
      </c>
      <c r="K13" s="7"/>
      <c r="L13" s="7"/>
      <c r="M13" s="7"/>
      <c r="N13" s="2"/>
    </row>
    <row r="14" spans="1:14">
      <c r="A14" s="37" t="str">
        <f>'12- Color y legibilidad'!A1:C1</f>
        <v>12 - Color y legibilidad / Color and readability</v>
      </c>
      <c r="B14" s="5">
        <f>SUM('12- Color y legibilidad'!D:D)</f>
        <v>0</v>
      </c>
      <c r="C14" s="54">
        <f t="shared" si="1"/>
        <v>4</v>
      </c>
      <c r="D14" s="7">
        <f t="shared" si="0"/>
        <v>4</v>
      </c>
      <c r="E14" s="7">
        <f>COUNTA('12- Color y legibilidad'!A:A)-1</f>
        <v>4</v>
      </c>
      <c r="F14" s="7">
        <f>COUNTA('12- Color y legibilidad'!D:D)-COUNTIF('12- Color y legibilidad'!D:D,"-")-1</f>
        <v>0</v>
      </c>
      <c r="G14" s="7">
        <f>SUM('12- Color y legibilidad'!E:E)</f>
        <v>0</v>
      </c>
      <c r="H14" s="7">
        <f>SUM('12- Color y legibilidad'!F:F)</f>
        <v>0</v>
      </c>
      <c r="K14" s="7"/>
      <c r="L14" s="7"/>
      <c r="M14" s="7"/>
      <c r="N14" s="2"/>
    </row>
    <row r="15" spans="1:14">
      <c r="A15" s="32" t="str">
        <f>'13- Autonomía'!A1:C1</f>
        <v>13 - Autonomía / Autonomy</v>
      </c>
      <c r="B15" s="5" t="e">
        <f>SUM('13- Autonomía'!D:D)</f>
        <v>#N/A</v>
      </c>
      <c r="C15" s="54" t="e">
        <f t="shared" si="1"/>
        <v>#N/A</v>
      </c>
      <c r="D15" s="7">
        <f t="shared" si="0"/>
        <v>2</v>
      </c>
      <c r="E15" s="7">
        <f>COUNTA('13- Autonomía'!A:A)-1</f>
        <v>3</v>
      </c>
      <c r="F15" s="7">
        <f>COUNTA('13- Autonomía'!D:D)-COUNTIF('13- Autonomía'!D:D,"-")-1</f>
        <v>1</v>
      </c>
      <c r="G15" s="7" t="e">
        <f>SUM('13- Autonomía'!E:E)</f>
        <v>#N/A</v>
      </c>
      <c r="H15" s="7" t="e">
        <f>SUM('13- Autonomía'!F:F)</f>
        <v>#N/A</v>
      </c>
      <c r="K15" s="7"/>
      <c r="L15" s="7"/>
      <c r="M15" s="7"/>
      <c r="N15" s="2"/>
    </row>
    <row r="16" spans="1:14">
      <c r="A16" s="36" t="str">
        <f>'14- Valores per defecto'!A1:C1</f>
        <v>14 - Valores per defecto / Defaults</v>
      </c>
      <c r="B16" s="5">
        <f>SUM('14- Valores per defecto'!D:D)</f>
        <v>0</v>
      </c>
      <c r="C16" s="54">
        <f t="shared" si="1"/>
        <v>3</v>
      </c>
      <c r="D16" s="7">
        <f t="shared" si="0"/>
        <v>3</v>
      </c>
      <c r="E16" s="7">
        <f>COUNTA('14- Valores per defecto'!A:A)-1</f>
        <v>3</v>
      </c>
      <c r="F16" s="7">
        <f>COUNTA('14- Valores per defecto'!D:D)-COUNTIF('14- Valores per defecto'!D:D,"-")-1</f>
        <v>0</v>
      </c>
      <c r="G16" s="7">
        <f>SUM('14- Valores per defecto'!E:E)</f>
        <v>0</v>
      </c>
      <c r="H16" s="7">
        <f>SUM('14- Valores per defecto'!F:F)</f>
        <v>0</v>
      </c>
      <c r="K16" s="7"/>
      <c r="L16" s="7"/>
      <c r="M16" s="7"/>
      <c r="N16" s="2"/>
    </row>
    <row r="17" spans="1:14">
      <c r="A17" s="32" t="str">
        <f>'15- Reducción de la latencia'!A1:C1</f>
        <v>15 - Reducción de la latencia /  Latency reduction</v>
      </c>
      <c r="B17" s="5">
        <f>SUM('15- Reducción de la latencia'!D:D)</f>
        <v>1</v>
      </c>
      <c r="C17" s="54">
        <f t="shared" si="1"/>
        <v>2</v>
      </c>
      <c r="D17" s="7">
        <f>E17-F17</f>
        <v>1</v>
      </c>
      <c r="E17" s="7">
        <f>COUNTA('15- Reducción de la latencia'!A:A)-1</f>
        <v>2</v>
      </c>
      <c r="F17" s="7">
        <f>COUNTA('15- Reducción de la latencia'!D:D)-COUNTIF('15- Reducción de la latencia'!D:D,"-")-1</f>
        <v>1</v>
      </c>
      <c r="G17" s="7">
        <f>SUM('15- Reducción de la latencia'!E:E)</f>
        <v>0</v>
      </c>
      <c r="H17" s="7">
        <f>SUM('15- Reducción de la latencia'!F:F)</f>
        <v>0</v>
      </c>
      <c r="K17" s="7"/>
      <c r="L17" s="7"/>
      <c r="M17" s="7"/>
      <c r="N17" s="7"/>
    </row>
    <row r="18" spans="1:14" ht="18">
      <c r="A18" s="25">
        <v>0</v>
      </c>
      <c r="B18" s="28" t="e">
        <f>SUM(B3:B17)</f>
        <v>#N/A</v>
      </c>
      <c r="C18" s="54" t="e">
        <f>E18-G18</f>
        <v>#N/A</v>
      </c>
      <c r="D18" s="23">
        <f>SUM(D3:D17)</f>
        <v>33</v>
      </c>
      <c r="E18" s="23">
        <f>SUM(E3:E17)</f>
        <v>60</v>
      </c>
      <c r="F18" s="23">
        <f>SUM(F3:F17)</f>
        <v>27</v>
      </c>
      <c r="G18" s="23" t="e">
        <f>SUM(G3:G17)</f>
        <v>#N/A</v>
      </c>
      <c r="H18" s="23" t="e">
        <f>SUM(H3:H17)</f>
        <v>#N/A</v>
      </c>
    </row>
    <row r="19" spans="1:14" ht="18">
      <c r="A19" s="50" t="s">
        <v>132</v>
      </c>
      <c r="B19" s="29">
        <f>F19</f>
        <v>0.45</v>
      </c>
      <c r="C19" s="7"/>
      <c r="D19" s="26">
        <f>D18/E18</f>
        <v>0.55000000000000004</v>
      </c>
      <c r="E19" s="23"/>
      <c r="F19" s="26">
        <f>F18/E18</f>
        <v>0.45</v>
      </c>
      <c r="G19" s="23"/>
    </row>
    <row r="20" spans="1:14" ht="18">
      <c r="A20" s="30" t="s">
        <v>133</v>
      </c>
      <c r="B20" s="31">
        <f>D18</f>
        <v>33</v>
      </c>
      <c r="C20" s="7"/>
      <c r="D20" s="26"/>
      <c r="E20" s="23"/>
      <c r="F20" s="26"/>
      <c r="G20" s="23"/>
    </row>
    <row r="21" spans="1:14" ht="18">
      <c r="A21" s="30" t="s">
        <v>134</v>
      </c>
      <c r="B21" s="31" t="e">
        <f>F18-G18-H18</f>
        <v>#N/A</v>
      </c>
      <c r="C21" s="82">
        <f>E18</f>
        <v>60</v>
      </c>
      <c r="D21" s="24"/>
      <c r="E21" s="23"/>
      <c r="F21" s="26"/>
      <c r="G21" s="23"/>
    </row>
    <row r="22" spans="1:14" ht="18">
      <c r="A22" s="30" t="s">
        <v>135</v>
      </c>
      <c r="B22" s="31" t="e">
        <f>G18</f>
        <v>#N/A</v>
      </c>
      <c r="C22" s="82"/>
      <c r="D22" s="24"/>
      <c r="E22" s="23"/>
      <c r="F22" s="26"/>
      <c r="G22" s="23"/>
    </row>
    <row r="23" spans="1:14" ht="18">
      <c r="A23" s="30" t="s">
        <v>131</v>
      </c>
      <c r="B23" s="31" t="e">
        <f>H18</f>
        <v>#N/A</v>
      </c>
      <c r="C23" s="82"/>
      <c r="D23" s="24"/>
      <c r="E23" s="23"/>
      <c r="F23" s="26"/>
      <c r="G23" s="23"/>
    </row>
    <row r="24" spans="1:14" ht="7.15" customHeight="1">
      <c r="A24" s="3"/>
      <c r="B24" s="27"/>
      <c r="C24" s="7"/>
      <c r="D24" s="24"/>
      <c r="E24" s="23"/>
      <c r="F24" s="26"/>
      <c r="G24" s="23"/>
    </row>
    <row r="25" spans="1:14" ht="51.6">
      <c r="A25" s="9" t="s">
        <v>136</v>
      </c>
      <c r="B25" s="55" t="e">
        <f>B18/C18</f>
        <v>#N/A</v>
      </c>
      <c r="C25" s="17"/>
    </row>
    <row r="26" spans="1:14">
      <c r="E26" s="7"/>
      <c r="F26" s="7"/>
    </row>
    <row r="27" spans="1:14">
      <c r="B27" s="18"/>
      <c r="C27" s="18"/>
      <c r="E27" s="7"/>
      <c r="F27" s="7"/>
    </row>
    <row r="28" spans="1:14">
      <c r="F28" s="2"/>
    </row>
    <row r="29" spans="1:14">
      <c r="E29" s="7"/>
      <c r="F29" s="2"/>
    </row>
    <row r="102" spans="1:2">
      <c r="A102" t="s">
        <v>76</v>
      </c>
      <c r="B102" t="s">
        <v>137</v>
      </c>
    </row>
    <row r="103" spans="1:2">
      <c r="A103" t="s">
        <v>24</v>
      </c>
      <c r="B103">
        <v>1</v>
      </c>
    </row>
    <row r="104" spans="1:2">
      <c r="A104" t="s">
        <v>31</v>
      </c>
      <c r="B104">
        <v>0.66</v>
      </c>
    </row>
    <row r="105" spans="1:2">
      <c r="A105" t="s">
        <v>38</v>
      </c>
      <c r="B105">
        <v>0.33</v>
      </c>
    </row>
    <row r="106" spans="1:2">
      <c r="A106" t="s">
        <v>60</v>
      </c>
      <c r="B106">
        <v>0</v>
      </c>
    </row>
    <row r="107" spans="1:2">
      <c r="A107" t="s">
        <v>58</v>
      </c>
      <c r="B107" t="s">
        <v>138</v>
      </c>
    </row>
    <row r="108" spans="1:2">
      <c r="A108" t="s">
        <v>139</v>
      </c>
      <c r="B108" t="s">
        <v>140</v>
      </c>
    </row>
    <row r="109" spans="1:2">
      <c r="A109" t="s">
        <v>141</v>
      </c>
      <c r="B109" t="s">
        <v>22</v>
      </c>
    </row>
  </sheetData>
  <mergeCells count="2">
    <mergeCell ref="A1:B1"/>
    <mergeCell ref="C21:C23"/>
  </mergeCells>
  <conditionalFormatting sqref="D3:D17">
    <cfRule type="cellIs" dxfId="5" priority="54" operator="greaterThan">
      <formula>0</formula>
    </cfRule>
  </conditionalFormatting>
  <conditionalFormatting sqref="B25">
    <cfRule type="colorScale" priority="53">
      <colorScale>
        <cfvo type="num" val="0"/>
        <cfvo type="num" val="0.5"/>
        <cfvo type="num" val="1"/>
        <color rgb="FFFF0000"/>
        <color rgb="FFFFEB84"/>
        <color rgb="FF00B050"/>
      </colorScale>
    </cfRule>
  </conditionalFormatting>
  <conditionalFormatting sqref="K17">
    <cfRule type="cellIs" dxfId="4" priority="50" operator="greaterThan">
      <formula>0</formula>
    </cfRule>
  </conditionalFormatting>
  <conditionalFormatting sqref="K3">
    <cfRule type="cellIs" dxfId="3" priority="52" operator="greaterThan">
      <formula>0</formula>
    </cfRule>
  </conditionalFormatting>
  <conditionalFormatting sqref="K4:K16">
    <cfRule type="cellIs" dxfId="2" priority="51" operator="greaterThan">
      <formula>0</formula>
    </cfRule>
  </conditionalFormatting>
  <conditionalFormatting sqref="B20">
    <cfRule type="cellIs" dxfId="1" priority="49" operator="greaterThan">
      <formula>0</formula>
    </cfRule>
  </conditionalFormatting>
  <conditionalFormatting sqref="B17">
    <cfRule type="expression" priority="3" stopIfTrue="1">
      <formula>$C$17=0</formula>
    </cfRule>
    <cfRule type="colorScale" priority="32">
      <colorScale>
        <cfvo type="num" val="0"/>
        <cfvo type="num" val="$C$17/2"/>
        <cfvo type="num" val="$C$17"/>
        <color rgb="FFF8696B"/>
        <color rgb="FFFFEB84"/>
        <color rgb="FF63BE7B"/>
      </colorScale>
    </cfRule>
  </conditionalFormatting>
  <conditionalFormatting sqref="B3">
    <cfRule type="expression" priority="13" stopIfTrue="1">
      <formula>$C$3=0</formula>
    </cfRule>
    <cfRule type="colorScale" priority="31">
      <colorScale>
        <cfvo type="num" val="0"/>
        <cfvo type="num" val="$C$3/2"/>
        <cfvo type="num" val="$C$3"/>
        <color rgb="FFF8696B"/>
        <color rgb="FFFFEB84"/>
        <color rgb="FF63BE7B"/>
      </colorScale>
    </cfRule>
  </conditionalFormatting>
  <conditionalFormatting sqref="B4">
    <cfRule type="expression" priority="17" stopIfTrue="1">
      <formula>$C$4=0</formula>
    </cfRule>
    <cfRule type="colorScale" priority="30">
      <colorScale>
        <cfvo type="num" val="0"/>
        <cfvo type="num" val="$C$4/2"/>
        <cfvo type="num" val="$C$4"/>
        <color rgb="FFF8696B"/>
        <color rgb="FFFFEB84"/>
        <color rgb="FF63BE7B"/>
      </colorScale>
    </cfRule>
  </conditionalFormatting>
  <conditionalFormatting sqref="B5">
    <cfRule type="expression" priority="16" stopIfTrue="1">
      <formula>$C$5=0</formula>
    </cfRule>
    <cfRule type="colorScale" priority="29">
      <colorScale>
        <cfvo type="num" val="0"/>
        <cfvo type="num" val="$C$5/2"/>
        <cfvo type="num" val="$C$5"/>
        <color rgb="FFF8696B"/>
        <color rgb="FFFFEB84"/>
        <color rgb="FF63BE7B"/>
      </colorScale>
    </cfRule>
  </conditionalFormatting>
  <conditionalFormatting sqref="B6">
    <cfRule type="expression" priority="15" stopIfTrue="1">
      <formula>$C$6=0</formula>
    </cfRule>
    <cfRule type="colorScale" priority="28">
      <colorScale>
        <cfvo type="num" val="0"/>
        <cfvo type="num" val="$C$6/2"/>
        <cfvo type="num" val="$C$6"/>
        <color rgb="FFF8696B"/>
        <color rgb="FFFFEB84"/>
        <color rgb="FF63BE7B"/>
      </colorScale>
    </cfRule>
  </conditionalFormatting>
  <conditionalFormatting sqref="B7">
    <cfRule type="expression" priority="14" stopIfTrue="1">
      <formula>$C$7=0</formula>
    </cfRule>
    <cfRule type="colorScale" priority="27">
      <colorScale>
        <cfvo type="num" val="0"/>
        <cfvo type="num" val="$C$7/2"/>
        <cfvo type="num" val="$C$7"/>
        <color rgb="FFF8696B"/>
        <color rgb="FFFFEB84"/>
        <color rgb="FF63BE7B"/>
      </colorScale>
    </cfRule>
  </conditionalFormatting>
  <conditionalFormatting sqref="B8">
    <cfRule type="expression" priority="12" stopIfTrue="1">
      <formula>$C$8=0</formula>
    </cfRule>
    <cfRule type="colorScale" priority="26">
      <colorScale>
        <cfvo type="num" val="0"/>
        <cfvo type="num" val="$C$8/2"/>
        <cfvo type="num" val="$C$8"/>
        <color rgb="FFF8696B"/>
        <color rgb="FFFFEB84"/>
        <color rgb="FF63BE7B"/>
      </colorScale>
    </cfRule>
  </conditionalFormatting>
  <conditionalFormatting sqref="B9">
    <cfRule type="expression" priority="11" stopIfTrue="1">
      <formula>$C$9=0</formula>
    </cfRule>
    <cfRule type="colorScale" priority="25">
      <colorScale>
        <cfvo type="num" val="0"/>
        <cfvo type="num" val="$C$9/2"/>
        <cfvo type="num" val="$C$9"/>
        <color rgb="FFF8696B"/>
        <color rgb="FFFFEB84"/>
        <color rgb="FF63BE7B"/>
      </colorScale>
    </cfRule>
  </conditionalFormatting>
  <conditionalFormatting sqref="B10">
    <cfRule type="expression" priority="10" stopIfTrue="1">
      <formula>$C$10=0</formula>
    </cfRule>
    <cfRule type="colorScale" priority="24">
      <colorScale>
        <cfvo type="num" val="0"/>
        <cfvo type="num" val="$C$10/2"/>
        <cfvo type="num" val="$C$10"/>
        <color rgb="FFF8696B"/>
        <color rgb="FFFFEB84"/>
        <color rgb="FF63BE7B"/>
      </colorScale>
    </cfRule>
  </conditionalFormatting>
  <conditionalFormatting sqref="B11">
    <cfRule type="expression" priority="9" stopIfTrue="1">
      <formula>$C$11=0</formula>
    </cfRule>
    <cfRule type="colorScale" priority="23">
      <colorScale>
        <cfvo type="num" val="0"/>
        <cfvo type="num" val="$C$11/2"/>
        <cfvo type="num" val="$C$11"/>
        <color rgb="FFF8696B"/>
        <color rgb="FFFFEB84"/>
        <color rgb="FF63BE7B"/>
      </colorScale>
    </cfRule>
  </conditionalFormatting>
  <conditionalFormatting sqref="B12">
    <cfRule type="expression" priority="8" stopIfTrue="1">
      <formula>$C$12=0</formula>
    </cfRule>
    <cfRule type="colorScale" priority="22">
      <colorScale>
        <cfvo type="num" val="0"/>
        <cfvo type="num" val="$C$12/2"/>
        <cfvo type="num" val="$C$12"/>
        <color rgb="FFF8696B"/>
        <color rgb="FFFFEB84"/>
        <color rgb="FF63BE7B"/>
      </colorScale>
    </cfRule>
  </conditionalFormatting>
  <conditionalFormatting sqref="B13">
    <cfRule type="expression" priority="7" stopIfTrue="1">
      <formula>$C$13=0</formula>
    </cfRule>
    <cfRule type="colorScale" priority="21">
      <colorScale>
        <cfvo type="num" val="0"/>
        <cfvo type="num" val="$C$13/2"/>
        <cfvo type="num" val="$C$13"/>
        <color rgb="FFF8696B"/>
        <color rgb="FFFFEB84"/>
        <color rgb="FF63BE7B"/>
      </colorScale>
    </cfRule>
  </conditionalFormatting>
  <conditionalFormatting sqref="B14">
    <cfRule type="expression" priority="6" stopIfTrue="1">
      <formula>$C$14=0</formula>
    </cfRule>
    <cfRule type="colorScale" priority="20">
      <colorScale>
        <cfvo type="num" val="0"/>
        <cfvo type="num" val="$C$14/2"/>
        <cfvo type="num" val="$C$14"/>
        <color rgb="FFF8696B"/>
        <color rgb="FFFFEB84"/>
        <color rgb="FF63BE7B"/>
      </colorScale>
    </cfRule>
  </conditionalFormatting>
  <conditionalFormatting sqref="B15">
    <cfRule type="expression" priority="5" stopIfTrue="1">
      <formula>$C$15=0</formula>
    </cfRule>
    <cfRule type="colorScale" priority="19">
      <colorScale>
        <cfvo type="num" val="0"/>
        <cfvo type="num" val="$C$15/2"/>
        <cfvo type="num" val="$C$15"/>
        <color rgb="FFF8696B"/>
        <color rgb="FFFFEB84"/>
        <color rgb="FF63BE7B"/>
      </colorScale>
    </cfRule>
  </conditionalFormatting>
  <conditionalFormatting sqref="B16">
    <cfRule type="expression" priority="4" stopIfTrue="1">
      <formula>$C$16=0</formula>
    </cfRule>
    <cfRule type="colorScale" priority="18">
      <colorScale>
        <cfvo type="num" val="0"/>
        <cfvo type="num" val="$C$16/2"/>
        <cfvo type="num" val="$C$16"/>
        <color rgb="FFF8696B"/>
        <color rgb="FFFFEB84"/>
        <color rgb="FF63BE7B"/>
      </colorScale>
    </cfRule>
  </conditionalFormatting>
  <conditionalFormatting sqref="B19">
    <cfRule type="colorScale" priority="2">
      <colorScale>
        <cfvo type="num" val="0"/>
        <cfvo type="num" val="0.5"/>
        <cfvo type="num" val="1"/>
        <color rgb="FFF8696B"/>
        <color rgb="FFFFEB84"/>
        <color rgb="FF63BE7B"/>
      </colorScale>
    </cfRule>
  </conditionalFormatting>
  <conditionalFormatting sqref="B23">
    <cfRule type="cellIs" dxfId="0" priority="1" operator="greaterThan">
      <formula>0</formula>
    </cfRule>
  </conditionalFormatting>
  <hyperlinks>
    <hyperlink ref="A3" location="'1- Visibilidad y estado sist.'!A1" display="'1- Visibilidad y estado sist.'!A1" xr:uid="{00000000-0004-0000-1000-000000000000}"/>
    <hyperlink ref="A4" location="'2- Conexión con el mundo'!A1" display="'2- Conexión con el mundo'!A1" xr:uid="{00000000-0004-0000-1000-000001000000}"/>
    <hyperlink ref="A5" location="'3- Control usuario'!A1" display="'3- Control usuario'!A1" xr:uid="{00000000-0004-0000-1000-000002000000}"/>
    <hyperlink ref="A6" location="'4- Consistencia y estándares'!A1" display="'4- Consistencia y estándares'!A1" xr:uid="{00000000-0004-0000-1000-000003000000}"/>
    <hyperlink ref="A7" location="'5- Reconocimiento'!A1" display="'5- Reconocimiento'!A1" xr:uid="{00000000-0004-0000-1000-000004000000}"/>
    <hyperlink ref="A8" location="'6- Flexibilidad'!A1" display="'6- Flexibilidad'!A1" xr:uid="{00000000-0004-0000-1000-000005000000}"/>
    <hyperlink ref="A9" location="'7- Diagnosticar errores'!A1" display="'7- Diagnosticar errores'!A1" xr:uid="{00000000-0004-0000-1000-000006000000}"/>
    <hyperlink ref="A10" location="'8- Prevención de errores'!A1" display="'8- Prevención de errores'!A1" xr:uid="{00000000-0004-0000-1000-000007000000}"/>
    <hyperlink ref="A11" location="'9- Diseño estético'!A1" display="'9- Diseño estético'!A1" xr:uid="{00000000-0004-0000-1000-000008000000}"/>
    <hyperlink ref="A12" location="'10- Ayuda y documentación'!A1" display="'10- Ayuda y documentación'!A1" xr:uid="{00000000-0004-0000-1000-000009000000}"/>
    <hyperlink ref="A13" location="'11- Guardar estado'!A1" display="'11- Guardar estado'!A1" xr:uid="{00000000-0004-0000-1000-00000A000000}"/>
    <hyperlink ref="A14" location="'12- Color y legibilidad'!A1" display="'12- Color y legibilidad'!A1" xr:uid="{00000000-0004-0000-1000-00000B000000}"/>
    <hyperlink ref="A15" location="'13- Autonomía'!A1" display="'13- Autonomía'!A1" xr:uid="{00000000-0004-0000-1000-00000C000000}"/>
    <hyperlink ref="A16" location="'14- Valores per defecto'!A1" display="'14- Valores per defecto'!A1" xr:uid="{00000000-0004-0000-1000-00000D000000}"/>
    <hyperlink ref="A17" location="'15- Reducción de la latencia'!A1" display="'15- Reducción de la latencia'!A1" xr:uid="{00000000-0004-0000-1000-00000E000000}"/>
  </hyperlinks>
  <pageMargins left="0.7" right="0.7" top="0.75" bottom="0.75" header="0.3" footer="0.3"/>
  <pageSetup paperSize="9" orientation="portrait" horizontalDpi="360" verticalDpi="360" r:id="rId1"/>
  <ignoredErrors>
    <ignoredError sqref="C18" formula="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9"/>
  <sheetViews>
    <sheetView workbookViewId="0">
      <selection activeCell="C19" sqref="C19"/>
    </sheetView>
  </sheetViews>
  <sheetFormatPr defaultColWidth="11.42578125" defaultRowHeight="14.45"/>
  <cols>
    <col min="1" max="1" width="62.7109375" customWidth="1"/>
    <col min="2" max="2" width="26.7109375" customWidth="1"/>
    <col min="3" max="3" width="66.85546875" customWidth="1"/>
    <col min="4" max="6" width="5.28515625" hidden="1" customWidth="1"/>
  </cols>
  <sheetData>
    <row r="1" spans="1:6" ht="39" customHeight="1">
      <c r="A1" s="72" t="s">
        <v>34</v>
      </c>
      <c r="B1" s="73"/>
      <c r="C1" s="73"/>
    </row>
    <row r="3" spans="1:6" ht="28.15" customHeight="1">
      <c r="B3" s="10" t="s">
        <v>18</v>
      </c>
      <c r="C3" s="6" t="s">
        <v>19</v>
      </c>
      <c r="D3" s="53" t="s">
        <v>20</v>
      </c>
      <c r="E3" s="53" t="s">
        <v>21</v>
      </c>
      <c r="F3" s="53" t="s">
        <v>22</v>
      </c>
    </row>
    <row r="4" spans="1:6" ht="30" customHeight="1">
      <c r="A4" s="11" t="s">
        <v>35</v>
      </c>
      <c r="B4" s="47" t="s">
        <v>24</v>
      </c>
      <c r="C4" s="51" t="s">
        <v>36</v>
      </c>
      <c r="D4" s="49">
        <f>VLOOKUP(B4,RESULTADOS!$A$102:$B$109,2,FALSE)</f>
        <v>1</v>
      </c>
      <c r="E4" s="49">
        <f>IF(OR(D4=RESULTADOS!$B$107,D4=RESULTADOS!$B$108),1,0)</f>
        <v>0</v>
      </c>
      <c r="F4" s="49">
        <f>IF(D4=RESULTADOS!$B$109,1,0)</f>
        <v>0</v>
      </c>
    </row>
    <row r="5" spans="1:6" ht="30" customHeight="1">
      <c r="A5" s="12" t="s">
        <v>37</v>
      </c>
      <c r="B5" s="47" t="s">
        <v>38</v>
      </c>
      <c r="C5" s="51" t="s">
        <v>39</v>
      </c>
      <c r="D5" s="49">
        <f>VLOOKUP(B5,RESULTADOS!$A$102:$B$109,2,FALSE)</f>
        <v>0.33</v>
      </c>
      <c r="E5" s="49">
        <f>IF(OR(D5=RESULTADOS!$B$107,D5=RESULTADOS!$B$108),1,0)</f>
        <v>0</v>
      </c>
      <c r="F5" s="49">
        <f>IF(D5=RESULTADOS!$B$109,1,0)</f>
        <v>0</v>
      </c>
    </row>
    <row r="6" spans="1:6" ht="30" customHeight="1">
      <c r="A6" s="11" t="s">
        <v>40</v>
      </c>
      <c r="B6" s="47" t="s">
        <v>31</v>
      </c>
      <c r="C6" s="51" t="s">
        <v>41</v>
      </c>
      <c r="D6" s="49">
        <f>VLOOKUP(B6,RESULTADOS!$A$102:$B$109,2,FALSE)</f>
        <v>0.66</v>
      </c>
      <c r="E6" s="49">
        <f>IF(OR(D6=RESULTADOS!$B$107,D6=RESULTADOS!$B$108),1,0)</f>
        <v>0</v>
      </c>
      <c r="F6" s="49">
        <f>IF(D6=RESULTADOS!$B$109,1,0)</f>
        <v>0</v>
      </c>
    </row>
    <row r="7" spans="1:6" ht="30" customHeight="1">
      <c r="A7" s="11" t="s">
        <v>42</v>
      </c>
      <c r="B7" s="47" t="s">
        <v>24</v>
      </c>
      <c r="C7" s="51" t="s">
        <v>43</v>
      </c>
      <c r="D7" s="49">
        <f>VLOOKUP(B7,RESULTADOS!$A$102:$B$109,2,FALSE)</f>
        <v>1</v>
      </c>
      <c r="E7" s="49">
        <f>IF(OR(D7=RESULTADOS!$B$107,D7=RESULTADOS!$B$108),1,0)</f>
        <v>0</v>
      </c>
      <c r="F7" s="49">
        <f>IF(D7=RESULTADOS!$B$109,1,0)</f>
        <v>0</v>
      </c>
    </row>
    <row r="8" spans="1:6">
      <c r="A8" s="1"/>
      <c r="B8" s="2"/>
      <c r="D8" s="7"/>
    </row>
    <row r="9" spans="1:6">
      <c r="A9" s="1"/>
      <c r="C9" s="56" t="s">
        <v>33</v>
      </c>
    </row>
  </sheetData>
  <mergeCells count="1">
    <mergeCell ref="A1:C1"/>
  </mergeCells>
  <dataValidations count="1">
    <dataValidation type="list" allowBlank="1" showInputMessage="1" showErrorMessage="1" sqref="B4:B7" xr:uid="{00000000-0002-0000-0200-000000000000}">
      <formula1>Values</formula1>
    </dataValidation>
  </dataValidations>
  <hyperlinks>
    <hyperlink ref="C9" location="RESULTADOS!A1" display="link to RESULTS" xr:uid="{00000000-0004-0000-0200-000000000000}"/>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ellIs" priority="3" operator="equal" id="{2B032DCF-B4D5-49CC-83AC-5B4EA8B884ED}">
            <xm:f>RESULTADOS!$A$107</xm:f>
            <x14:dxf>
              <font>
                <b val="0"/>
                <i/>
              </font>
              <fill>
                <patternFill patternType="none">
                  <bgColor auto="1"/>
                </patternFill>
              </fill>
            </x14:dxf>
          </x14:cfRule>
          <x14:cfRule type="cellIs" priority="4" operator="equal" id="{5FF52E07-9E63-4F7C-B49B-9C32624739BD}">
            <xm:f>RESULTADOS!$A$106</xm:f>
            <x14:dxf>
              <fill>
                <patternFill>
                  <bgColor rgb="FFFF0000"/>
                </patternFill>
              </fill>
            </x14:dxf>
          </x14:cfRule>
          <x14:cfRule type="cellIs" priority="5" operator="equal" id="{9F042BDD-C04C-4AED-B46E-7FAED028EC98}">
            <xm:f>RESULTADOS!$A$105</xm:f>
            <x14:dxf>
              <fill>
                <patternFill>
                  <bgColor rgb="FFFF6600"/>
                </patternFill>
              </fill>
            </x14:dxf>
          </x14:cfRule>
          <x14:cfRule type="cellIs" priority="6" operator="equal" id="{4596344B-4598-4E69-8B5D-2020A0201ADB}">
            <xm:f>RESULTADOS!$A$103</xm:f>
            <x14:dxf>
              <fill>
                <patternFill>
                  <bgColor rgb="FF92D050"/>
                </patternFill>
              </fill>
            </x14:dxf>
          </x14:cfRule>
          <xm:sqref>B4:B7</xm:sqref>
        </x14:conditionalFormatting>
        <x14:conditionalFormatting xmlns:xm="http://schemas.microsoft.com/office/excel/2006/main">
          <x14:cfRule type="cellIs" priority="2" operator="equal" id="{7D5365E3-310A-45DD-99B4-A3E0C991EF97}">
            <xm:f>RESULTADOS!$A$104</xm:f>
            <x14:dxf>
              <fill>
                <patternFill>
                  <bgColor rgb="FFFFC000"/>
                </patternFill>
              </fill>
            </x14:dxf>
          </x14:cfRule>
          <xm:sqref>B4:B7</xm:sqref>
        </x14:conditionalFormatting>
        <x14:conditionalFormatting xmlns:xm="http://schemas.microsoft.com/office/excel/2006/main">
          <x14:cfRule type="cellIs" priority="1" operator="equal" id="{24B10686-52DB-43CB-8615-636CB150773A}">
            <xm:f>RESULTADOS!$A$108</xm:f>
            <x14:dxf>
              <font>
                <b val="0"/>
                <i/>
              </font>
              <fill>
                <patternFill patternType="none">
                  <bgColor auto="1"/>
                </patternFill>
              </fill>
            </x14:dxf>
          </x14:cfRule>
          <xm:sqref>B4:B7</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8"/>
  <sheetViews>
    <sheetView workbookViewId="0">
      <selection activeCell="C13" sqref="C13"/>
    </sheetView>
  </sheetViews>
  <sheetFormatPr defaultColWidth="11.42578125" defaultRowHeight="14.45"/>
  <cols>
    <col min="1" max="1" width="62.7109375" customWidth="1"/>
    <col min="2" max="2" width="26.7109375" customWidth="1"/>
    <col min="3" max="3" width="66.85546875" customWidth="1"/>
    <col min="4" max="6" width="5.28515625" hidden="1" customWidth="1"/>
  </cols>
  <sheetData>
    <row r="1" spans="1:6" ht="33" customHeight="1">
      <c r="A1" s="73" t="s">
        <v>44</v>
      </c>
      <c r="B1" s="73"/>
      <c r="C1" s="73"/>
    </row>
    <row r="3" spans="1:6" ht="28.9">
      <c r="B3" s="10" t="s">
        <v>18</v>
      </c>
      <c r="C3" s="6" t="s">
        <v>19</v>
      </c>
      <c r="D3" s="53" t="s">
        <v>20</v>
      </c>
      <c r="E3" s="53" t="s">
        <v>21</v>
      </c>
      <c r="F3" s="53" t="s">
        <v>22</v>
      </c>
    </row>
    <row r="4" spans="1:6" ht="24">
      <c r="A4" s="4" t="s">
        <v>45</v>
      </c>
      <c r="B4" s="47" t="s">
        <v>24</v>
      </c>
      <c r="C4" s="51" t="s">
        <v>46</v>
      </c>
      <c r="D4" s="49">
        <f>VLOOKUP(B4,RESULTADOS!$A$102:$B$109,2,FALSE)</f>
        <v>1</v>
      </c>
      <c r="E4" s="49">
        <f>IF(OR(D4=RESULTADOS!$B$107,D4=RESULTADOS!$B$108),1,0)</f>
        <v>0</v>
      </c>
      <c r="F4" s="49">
        <f>IF(D4=RESULTADOS!$B$109,1,0)</f>
        <v>0</v>
      </c>
    </row>
    <row r="5" spans="1:6" ht="30" customHeight="1">
      <c r="A5" s="4" t="s">
        <v>47</v>
      </c>
      <c r="B5" s="47" t="s">
        <v>38</v>
      </c>
      <c r="C5" s="51" t="s">
        <v>48</v>
      </c>
      <c r="D5" s="49">
        <f>VLOOKUP(B5,RESULTADOS!$A$102:$B$109,2,FALSE)</f>
        <v>0.33</v>
      </c>
      <c r="E5" s="49">
        <f>IF(OR(D5=RESULTADOS!$B$107,D5=RESULTADOS!$B$108),1,0)</f>
        <v>0</v>
      </c>
      <c r="F5" s="49">
        <f>IF(D5=RESULTADOS!$B$109,1,0)</f>
        <v>0</v>
      </c>
    </row>
    <row r="6" spans="1:6" ht="30" customHeight="1">
      <c r="A6" s="11" t="s">
        <v>49</v>
      </c>
      <c r="B6" s="47" t="s">
        <v>24</v>
      </c>
      <c r="C6" s="51" t="s">
        <v>50</v>
      </c>
      <c r="D6" s="49">
        <f>VLOOKUP(B6,RESULTADOS!$A$102:$B$109,2,FALSE)</f>
        <v>1</v>
      </c>
      <c r="E6" s="49">
        <f>IF(OR(D6=RESULTADOS!$B$107,D6=RESULTADOS!$B$108),1,0)</f>
        <v>0</v>
      </c>
      <c r="F6" s="49">
        <f>IF(D6=RESULTADOS!$B$109,1,0)</f>
        <v>0</v>
      </c>
    </row>
    <row r="8" spans="1:6">
      <c r="C8" s="56" t="s">
        <v>33</v>
      </c>
    </row>
  </sheetData>
  <mergeCells count="1">
    <mergeCell ref="A1:C1"/>
  </mergeCells>
  <dataValidations count="1">
    <dataValidation type="list" allowBlank="1" showInputMessage="1" showErrorMessage="1" sqref="B4:B6" xr:uid="{00000000-0002-0000-0300-000000000000}">
      <formula1>Values</formula1>
    </dataValidation>
  </dataValidations>
  <hyperlinks>
    <hyperlink ref="C8" location="RESULTADOS!A1" display="link to RESULTS" xr:uid="{00000000-0004-0000-0300-000000000000}"/>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ellIs" priority="3" operator="equal" id="{57394521-BCA6-41F4-8B5D-4F99341D700F}">
            <xm:f>RESULTADOS!$A$107</xm:f>
            <x14:dxf>
              <font>
                <b val="0"/>
                <i/>
              </font>
              <fill>
                <patternFill patternType="none">
                  <bgColor auto="1"/>
                </patternFill>
              </fill>
            </x14:dxf>
          </x14:cfRule>
          <x14:cfRule type="cellIs" priority="4" operator="equal" id="{E29AD614-774A-4A13-AEF4-B2BF195472E7}">
            <xm:f>RESULTADOS!$A$106</xm:f>
            <x14:dxf>
              <fill>
                <patternFill>
                  <bgColor rgb="FFFF0000"/>
                </patternFill>
              </fill>
            </x14:dxf>
          </x14:cfRule>
          <x14:cfRule type="cellIs" priority="5" operator="equal" id="{BB2EAAC4-C6DF-42BC-BCF0-96DDAF1ECF46}">
            <xm:f>RESULTADOS!$A$105</xm:f>
            <x14:dxf>
              <fill>
                <patternFill>
                  <bgColor rgb="FFFF6600"/>
                </patternFill>
              </fill>
            </x14:dxf>
          </x14:cfRule>
          <x14:cfRule type="cellIs" priority="6" operator="equal" id="{13D9B88D-1FAD-48E5-8A1A-BBF74C4A5A8E}">
            <xm:f>RESULTADOS!$A$103</xm:f>
            <x14:dxf>
              <fill>
                <patternFill>
                  <bgColor rgb="FF92D050"/>
                </patternFill>
              </fill>
            </x14:dxf>
          </x14:cfRule>
          <xm:sqref>B4:B6</xm:sqref>
        </x14:conditionalFormatting>
        <x14:conditionalFormatting xmlns:xm="http://schemas.microsoft.com/office/excel/2006/main">
          <x14:cfRule type="cellIs" priority="2" operator="equal" id="{1C964DC3-A0BA-4C46-818C-965A94ABC922}">
            <xm:f>RESULTADOS!$A$104</xm:f>
            <x14:dxf>
              <fill>
                <patternFill>
                  <bgColor rgb="FFFFC000"/>
                </patternFill>
              </fill>
            </x14:dxf>
          </x14:cfRule>
          <xm:sqref>B4:B6</xm:sqref>
        </x14:conditionalFormatting>
        <x14:conditionalFormatting xmlns:xm="http://schemas.microsoft.com/office/excel/2006/main">
          <x14:cfRule type="cellIs" priority="1" operator="equal" id="{057BF8AA-DB0D-488F-88A1-8ACE94F1B57C}">
            <xm:f>RESULTADOS!$A$108</xm:f>
            <x14:dxf>
              <font>
                <b val="0"/>
                <i/>
              </font>
              <fill>
                <patternFill patternType="none">
                  <bgColor auto="1"/>
                </patternFill>
              </fill>
            </x14:dxf>
          </x14:cfRule>
          <xm:sqref>B4:B6</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1"/>
  <sheetViews>
    <sheetView workbookViewId="0">
      <selection activeCell="B4" sqref="B4"/>
    </sheetView>
  </sheetViews>
  <sheetFormatPr defaultColWidth="11.42578125" defaultRowHeight="14.45"/>
  <cols>
    <col min="1" max="1" width="75" customWidth="1"/>
    <col min="2" max="2" width="26.7109375" customWidth="1"/>
    <col min="3" max="3" width="66.85546875" customWidth="1"/>
    <col min="4" max="6" width="5.28515625" hidden="1" customWidth="1"/>
  </cols>
  <sheetData>
    <row r="1" spans="1:6" ht="33" customHeight="1">
      <c r="A1" s="75" t="s">
        <v>51</v>
      </c>
      <c r="B1" s="76"/>
      <c r="C1" s="77"/>
    </row>
    <row r="3" spans="1:6" ht="28.15" customHeight="1">
      <c r="B3" s="10" t="s">
        <v>18</v>
      </c>
      <c r="C3" s="6" t="s">
        <v>19</v>
      </c>
      <c r="D3" s="53" t="s">
        <v>20</v>
      </c>
      <c r="E3" s="53" t="s">
        <v>21</v>
      </c>
      <c r="F3" s="53" t="s">
        <v>22</v>
      </c>
    </row>
    <row r="4" spans="1:6" ht="30" customHeight="1">
      <c r="A4" s="4" t="s">
        <v>52</v>
      </c>
      <c r="B4" s="47" t="s">
        <v>24</v>
      </c>
      <c r="C4" s="48" t="s">
        <v>53</v>
      </c>
      <c r="D4" s="49">
        <f>VLOOKUP(B4,RESULTADOS!$A$102:$B$109,2,FALSE)</f>
        <v>1</v>
      </c>
      <c r="E4" s="49">
        <f>IF(OR(D4=RESULTADOS!$B$107,D4=RESULTADOS!$B$108),1,0)</f>
        <v>0</v>
      </c>
      <c r="F4" s="49">
        <f>IF(D4=RESULTADOS!$B$109,1,0)</f>
        <v>0</v>
      </c>
    </row>
    <row r="5" spans="1:6" ht="30" customHeight="1">
      <c r="A5" s="4" t="s">
        <v>54</v>
      </c>
      <c r="B5" s="47" t="s">
        <v>31</v>
      </c>
      <c r="C5" s="48"/>
      <c r="D5" s="49">
        <f>VLOOKUP(B5,RESULTADOS!$A$102:$B$109,2,FALSE)</f>
        <v>0.66</v>
      </c>
      <c r="E5" s="49">
        <f>IF(OR(D5=RESULTADOS!$B$107,D5=RESULTADOS!$B$108),1,0)</f>
        <v>0</v>
      </c>
      <c r="F5" s="49">
        <f>IF(D5=RESULTADOS!$B$109,1,0)</f>
        <v>0</v>
      </c>
    </row>
    <row r="6" spans="1:6" ht="30" customHeight="1">
      <c r="A6" s="4" t="s">
        <v>55</v>
      </c>
      <c r="B6" s="47" t="s">
        <v>38</v>
      </c>
      <c r="C6" s="48" t="s">
        <v>56</v>
      </c>
      <c r="D6" s="49">
        <f>VLOOKUP(B6,RESULTADOS!$A$102:$B$109,2,FALSE)</f>
        <v>0.33</v>
      </c>
      <c r="E6" s="49">
        <f>IF(OR(D6=RESULTADOS!$B$107,D6=RESULTADOS!$B$108),1,0)</f>
        <v>0</v>
      </c>
      <c r="F6" s="49">
        <f>IF(D6=RESULTADOS!$B$109,1,0)</f>
        <v>0</v>
      </c>
    </row>
    <row r="7" spans="1:6" ht="30" customHeight="1">
      <c r="A7" s="4" t="s">
        <v>57</v>
      </c>
      <c r="B7" s="47" t="s">
        <v>58</v>
      </c>
      <c r="C7" s="48"/>
      <c r="D7" s="49" t="str">
        <f>VLOOKUP(B7,RESULTADOS!$A$102:$B$109,2,FALSE)</f>
        <v>NA</v>
      </c>
      <c r="E7" s="49">
        <f>IF(OR(D7=RESULTADOS!$B$107,D7=RESULTADOS!$B$108),1,0)</f>
        <v>1</v>
      </c>
      <c r="F7" s="49">
        <f>IF(D7=RESULTADOS!$B$109,1,0)</f>
        <v>0</v>
      </c>
    </row>
    <row r="8" spans="1:6" ht="30" customHeight="1">
      <c r="A8" s="19" t="s">
        <v>59</v>
      </c>
      <c r="B8" s="47" t="s">
        <v>60</v>
      </c>
      <c r="C8" s="48" t="s">
        <v>61</v>
      </c>
      <c r="D8" s="49">
        <f>VLOOKUP(B8,RESULTADOS!$A$102:$B$109,2,FALSE)</f>
        <v>0</v>
      </c>
      <c r="E8" s="49">
        <f>IF(OR(D8=RESULTADOS!$B$107,D8=RESULTADOS!$B$108),1,0)</f>
        <v>0</v>
      </c>
      <c r="F8" s="49">
        <f>IF(D8=RESULTADOS!$B$109,1,0)</f>
        <v>0</v>
      </c>
    </row>
    <row r="9" spans="1:6" ht="30" customHeight="1">
      <c r="A9" s="11" t="s">
        <v>62</v>
      </c>
      <c r="B9" s="47" t="s">
        <v>24</v>
      </c>
      <c r="C9" s="48" t="s">
        <v>63</v>
      </c>
      <c r="D9" s="49">
        <f>VLOOKUP(B9,RESULTADOS!$A$102:$B$109,2,FALSE)</f>
        <v>1</v>
      </c>
      <c r="E9" s="49">
        <f>IF(OR(D9=RESULTADOS!$B$107,D9=RESULTADOS!$B$108),1,0)</f>
        <v>0</v>
      </c>
      <c r="F9" s="49">
        <f>IF(D9=RESULTADOS!$B$109,1,0)</f>
        <v>0</v>
      </c>
    </row>
    <row r="11" spans="1:6">
      <c r="C11" s="56" t="s">
        <v>33</v>
      </c>
    </row>
  </sheetData>
  <mergeCells count="1">
    <mergeCell ref="A1:C1"/>
  </mergeCells>
  <dataValidations count="1">
    <dataValidation type="list" allowBlank="1" showInputMessage="1" showErrorMessage="1" sqref="B4:B9" xr:uid="{00000000-0002-0000-0400-000000000000}">
      <formula1>Values</formula1>
    </dataValidation>
  </dataValidations>
  <hyperlinks>
    <hyperlink ref="C11" location="RESULTADOS!A1" display="link to RESULTS" xr:uid="{00000000-0004-0000-0400-000000000000}"/>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ellIs" priority="3" operator="equal" id="{1497326E-54A2-44C0-B721-AA76C70064CC}">
            <xm:f>RESULTADOS!$A$107</xm:f>
            <x14:dxf>
              <font>
                <b val="0"/>
                <i/>
              </font>
              <fill>
                <patternFill patternType="none">
                  <bgColor auto="1"/>
                </patternFill>
              </fill>
            </x14:dxf>
          </x14:cfRule>
          <x14:cfRule type="cellIs" priority="4" operator="equal" id="{E263A554-FDBD-43DA-AFA2-C0A9964A1F55}">
            <xm:f>RESULTADOS!$A$106</xm:f>
            <x14:dxf>
              <fill>
                <patternFill>
                  <bgColor rgb="FFFF0000"/>
                </patternFill>
              </fill>
            </x14:dxf>
          </x14:cfRule>
          <x14:cfRule type="cellIs" priority="5" operator="equal" id="{07412B8E-82B8-4457-B533-DFBCC72E512D}">
            <xm:f>RESULTADOS!$A$105</xm:f>
            <x14:dxf>
              <fill>
                <patternFill>
                  <bgColor rgb="FFFF6600"/>
                </patternFill>
              </fill>
            </x14:dxf>
          </x14:cfRule>
          <x14:cfRule type="cellIs" priority="6" operator="equal" id="{DB0930C0-A28B-498A-A6CE-781C571B8873}">
            <xm:f>RESULTADOS!$A$103</xm:f>
            <x14:dxf>
              <fill>
                <patternFill>
                  <bgColor rgb="FF92D050"/>
                </patternFill>
              </fill>
            </x14:dxf>
          </x14:cfRule>
          <xm:sqref>B4:B9</xm:sqref>
        </x14:conditionalFormatting>
        <x14:conditionalFormatting xmlns:xm="http://schemas.microsoft.com/office/excel/2006/main">
          <x14:cfRule type="cellIs" priority="2" operator="equal" id="{28C9B7EB-354C-4799-B35D-E86C3E4F5BEE}">
            <xm:f>RESULTADOS!$A$104</xm:f>
            <x14:dxf>
              <fill>
                <patternFill>
                  <bgColor rgb="FFFFC000"/>
                </patternFill>
              </fill>
            </x14:dxf>
          </x14:cfRule>
          <xm:sqref>B4:B9</xm:sqref>
        </x14:conditionalFormatting>
        <x14:conditionalFormatting xmlns:xm="http://schemas.microsoft.com/office/excel/2006/main">
          <x14:cfRule type="cellIs" priority="1" operator="equal" id="{752BB15F-137A-472A-B6D0-FEEF9D5EB931}">
            <xm:f>RESULTADOS!$A$108</xm:f>
            <x14:dxf>
              <font>
                <b val="0"/>
                <i/>
              </font>
              <fill>
                <patternFill patternType="none">
                  <bgColor auto="1"/>
                </patternFill>
              </fill>
            </x14:dxf>
          </x14:cfRule>
          <xm:sqref>B4:B9</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10"/>
  <sheetViews>
    <sheetView workbookViewId="0">
      <selection activeCell="B4" sqref="B4"/>
    </sheetView>
  </sheetViews>
  <sheetFormatPr defaultColWidth="11.42578125" defaultRowHeight="14.45"/>
  <cols>
    <col min="1" max="1" width="86.140625" customWidth="1"/>
    <col min="2" max="2" width="26.7109375" customWidth="1"/>
    <col min="3" max="3" width="66.85546875" customWidth="1"/>
    <col min="4" max="6" width="5.28515625" hidden="1" customWidth="1"/>
  </cols>
  <sheetData>
    <row r="1" spans="1:6" ht="39" customHeight="1">
      <c r="A1" s="72" t="s">
        <v>64</v>
      </c>
      <c r="B1" s="73"/>
      <c r="C1" s="73"/>
    </row>
    <row r="3" spans="1:6" ht="28.9">
      <c r="B3" s="10" t="s">
        <v>18</v>
      </c>
      <c r="C3" s="6" t="s">
        <v>19</v>
      </c>
      <c r="D3" s="53" t="s">
        <v>20</v>
      </c>
      <c r="E3" s="53" t="s">
        <v>21</v>
      </c>
      <c r="F3" s="53" t="s">
        <v>22</v>
      </c>
    </row>
    <row r="4" spans="1:6" ht="30" customHeight="1">
      <c r="A4" s="4" t="s">
        <v>65</v>
      </c>
      <c r="B4" s="47" t="s">
        <v>24</v>
      </c>
      <c r="C4" s="51" t="s">
        <v>66</v>
      </c>
      <c r="D4" s="49">
        <f>VLOOKUP(B4,RESULTADOS!$A$102:$B$109,2,FALSE)</f>
        <v>1</v>
      </c>
      <c r="E4" s="49">
        <f>IF(OR(D4=RESULTADOS!$B$107,D4=RESULTADOS!$B$108),1,0)</f>
        <v>0</v>
      </c>
      <c r="F4" s="49">
        <f>IF(D4=RESULTADOS!$B$109,1,0)</f>
        <v>0</v>
      </c>
    </row>
    <row r="5" spans="1:6" ht="30" customHeight="1">
      <c r="A5" s="4" t="s">
        <v>67</v>
      </c>
      <c r="B5" s="47" t="s">
        <v>24</v>
      </c>
      <c r="C5" s="51"/>
      <c r="D5" s="49">
        <f>VLOOKUP(B5,RESULTADOS!$A$102:$B$109,2,FALSE)</f>
        <v>1</v>
      </c>
      <c r="E5" s="49">
        <f>IF(OR(D5=RESULTADOS!$B$107,D5=RESULTADOS!$B$108),1,0)</f>
        <v>0</v>
      </c>
      <c r="F5" s="49">
        <f>IF(D5=RESULTADOS!$B$109,1,0)</f>
        <v>0</v>
      </c>
    </row>
    <row r="6" spans="1:6" ht="30" customHeight="1">
      <c r="A6" s="14" t="s">
        <v>68</v>
      </c>
      <c r="B6" s="47" t="s">
        <v>24</v>
      </c>
      <c r="C6" s="51" t="s">
        <v>69</v>
      </c>
      <c r="D6" s="49">
        <f>VLOOKUP(B6,RESULTADOS!$A$102:$B$109,2,FALSE)</f>
        <v>1</v>
      </c>
      <c r="E6" s="49">
        <f>IF(OR(D6=RESULTADOS!$B$107,D6=RESULTADOS!$B$108),1,0)</f>
        <v>0</v>
      </c>
      <c r="F6" s="49">
        <f>IF(D6=RESULTADOS!$B$109,1,0)</f>
        <v>0</v>
      </c>
    </row>
    <row r="7" spans="1:6" ht="30" customHeight="1">
      <c r="A7" s="4" t="s">
        <v>70</v>
      </c>
      <c r="B7" s="47" t="s">
        <v>24</v>
      </c>
      <c r="C7" s="51" t="s">
        <v>71</v>
      </c>
      <c r="D7" s="49">
        <f>VLOOKUP(B7,RESULTADOS!$A$102:$B$109,2,FALSE)</f>
        <v>1</v>
      </c>
      <c r="E7" s="49">
        <f>IF(OR(D7=RESULTADOS!$B$107,D7=RESULTADOS!$B$108),1,0)</f>
        <v>0</v>
      </c>
      <c r="F7" s="49">
        <f>IF(D7=RESULTADOS!$B$109,1,0)</f>
        <v>0</v>
      </c>
    </row>
    <row r="8" spans="1:6" ht="30" customHeight="1">
      <c r="A8" s="11" t="s">
        <v>72</v>
      </c>
      <c r="B8" s="47" t="s">
        <v>31</v>
      </c>
      <c r="C8" s="51"/>
      <c r="D8" s="49">
        <f>VLOOKUP(B8,RESULTADOS!$A$102:$B$109,2,FALSE)</f>
        <v>0.66</v>
      </c>
      <c r="E8" s="49">
        <f>IF(OR(D8=RESULTADOS!$B$107,D8=RESULTADOS!$B$108),1,0)</f>
        <v>0</v>
      </c>
      <c r="F8" s="49">
        <f>IF(D8=RESULTADOS!$B$109,1,0)</f>
        <v>0</v>
      </c>
    </row>
    <row r="10" spans="1:6">
      <c r="C10" s="56" t="s">
        <v>33</v>
      </c>
    </row>
  </sheetData>
  <mergeCells count="1">
    <mergeCell ref="A1:C1"/>
  </mergeCells>
  <dataValidations count="1">
    <dataValidation type="list" allowBlank="1" showInputMessage="1" showErrorMessage="1" sqref="B4:B8" xr:uid="{00000000-0002-0000-0500-000000000000}">
      <formula1>Values</formula1>
    </dataValidation>
  </dataValidations>
  <hyperlinks>
    <hyperlink ref="C10" location="RESULTADOS!A1" display="link to RESULTS" xr:uid="{00000000-0004-0000-0500-000000000000}"/>
  </hyperlinks>
  <pageMargins left="0.7" right="0.7" top="0.75" bottom="0.75" header="0.3" footer="0.3"/>
  <pageSetup paperSize="9" orientation="portrait" horizontalDpi="0" verticalDpi="0" r:id="rId1"/>
  <extLst>
    <ext xmlns:x14="http://schemas.microsoft.com/office/spreadsheetml/2009/9/main" uri="{78C0D931-6437-407d-A8EE-F0AAD7539E65}">
      <x14:conditionalFormattings>
        <x14:conditionalFormatting xmlns:xm="http://schemas.microsoft.com/office/excel/2006/main">
          <x14:cfRule type="cellIs" priority="9" operator="equal" id="{C68684B3-F368-4430-9D57-C1D562EC82AC}">
            <xm:f>RESULTADOS!$A$107</xm:f>
            <x14:dxf>
              <font>
                <b val="0"/>
                <i/>
              </font>
              <fill>
                <patternFill patternType="none">
                  <bgColor auto="1"/>
                </patternFill>
              </fill>
            </x14:dxf>
          </x14:cfRule>
          <x14:cfRule type="cellIs" priority="10" operator="equal" id="{50E3FC2A-2212-4B38-81E3-C02587EF7665}">
            <xm:f>RESULTADOS!$A$106</xm:f>
            <x14:dxf>
              <fill>
                <patternFill>
                  <bgColor rgb="FFFF0000"/>
                </patternFill>
              </fill>
            </x14:dxf>
          </x14:cfRule>
          <x14:cfRule type="cellIs" priority="11" operator="equal" id="{07F4C137-D24A-4121-A630-F80532CB82ED}">
            <xm:f>RESULTADOS!$A$105</xm:f>
            <x14:dxf>
              <fill>
                <patternFill>
                  <bgColor rgb="FFFF6600"/>
                </patternFill>
              </fill>
            </x14:dxf>
          </x14:cfRule>
          <x14:cfRule type="cellIs" priority="12" operator="equal" id="{67FCB6B3-6996-448A-B1A1-D1B208AABBE7}">
            <xm:f>RESULTADOS!$A$103</xm:f>
            <x14:dxf>
              <fill>
                <patternFill>
                  <bgColor rgb="FF92D050"/>
                </patternFill>
              </fill>
            </x14:dxf>
          </x14:cfRule>
          <xm:sqref>B4:B8</xm:sqref>
        </x14:conditionalFormatting>
        <x14:conditionalFormatting xmlns:xm="http://schemas.microsoft.com/office/excel/2006/main">
          <x14:cfRule type="cellIs" priority="8" operator="equal" id="{DC6014C2-3227-435D-9AA7-23E07EBB0A21}">
            <xm:f>RESULTADOS!$A$104</xm:f>
            <x14:dxf>
              <fill>
                <patternFill>
                  <bgColor rgb="FFFFC000"/>
                </patternFill>
              </fill>
            </x14:dxf>
          </x14:cfRule>
          <xm:sqref>B4:B8</xm:sqref>
        </x14:conditionalFormatting>
        <x14:conditionalFormatting xmlns:xm="http://schemas.microsoft.com/office/excel/2006/main">
          <x14:cfRule type="cellIs" priority="7" operator="equal" id="{7FDB82DA-47C6-4573-A79E-7892E25A5CD6}">
            <xm:f>RESULTADOS!$A$108</xm:f>
            <x14:dxf>
              <font>
                <b val="0"/>
                <i/>
              </font>
              <fill>
                <patternFill patternType="none">
                  <bgColor auto="1"/>
                </patternFill>
              </fill>
            </x14:dxf>
          </x14:cfRule>
          <xm:sqref>B4:B8</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4C0FF1-89A1-412A-967D-DAEA10238A5A}">
  <dimension ref="A1"/>
  <sheetViews>
    <sheetView workbookViewId="0"/>
  </sheetViews>
  <sheetFormatPr defaultRowHeight="1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F11"/>
  <sheetViews>
    <sheetView workbookViewId="0">
      <selection activeCell="B4" sqref="B4"/>
    </sheetView>
  </sheetViews>
  <sheetFormatPr defaultColWidth="11.42578125" defaultRowHeight="14.45"/>
  <cols>
    <col min="1" max="1" width="68.140625" bestFit="1" customWidth="1"/>
    <col min="2" max="2" width="26.7109375" customWidth="1"/>
    <col min="3" max="3" width="78.140625" customWidth="1"/>
    <col min="4" max="6" width="5.28515625" hidden="1" customWidth="1"/>
  </cols>
  <sheetData>
    <row r="1" spans="1:6" ht="33" customHeight="1">
      <c r="A1" s="73" t="s">
        <v>73</v>
      </c>
      <c r="B1" s="73"/>
      <c r="C1" s="73"/>
    </row>
    <row r="3" spans="1:6" ht="28.9">
      <c r="B3" s="10" t="s">
        <v>18</v>
      </c>
      <c r="C3" s="6" t="s">
        <v>19</v>
      </c>
      <c r="D3" s="53" t="s">
        <v>20</v>
      </c>
      <c r="E3" s="53" t="s">
        <v>21</v>
      </c>
      <c r="F3" s="53" t="s">
        <v>22</v>
      </c>
    </row>
    <row r="4" spans="1:6" ht="30" customHeight="1">
      <c r="A4" s="4" t="s">
        <v>74</v>
      </c>
      <c r="B4" s="47" t="s">
        <v>60</v>
      </c>
      <c r="C4" s="48"/>
      <c r="D4" s="49">
        <f>VLOOKUP(B4,RESULTADOS!$A$102:$B$109,2,FALSE)</f>
        <v>0</v>
      </c>
      <c r="E4" s="49">
        <f>IF(OR(D4=RESULTADOS!$B$107,D4=RESULTADOS!$B$108),1,0)</f>
        <v>0</v>
      </c>
      <c r="F4" s="49">
        <f>IF(D4=RESULTADOS!$B$109,1,0)</f>
        <v>0</v>
      </c>
    </row>
    <row r="5" spans="1:6" ht="30" customHeight="1">
      <c r="A5" s="4" t="s">
        <v>75</v>
      </c>
      <c r="B5" s="47" t="s">
        <v>76</v>
      </c>
      <c r="C5" s="48"/>
      <c r="D5" s="49" t="str">
        <f>VLOOKUP(B5,RESULTADOS!$A$102:$B$109,2,FALSE)</f>
        <v>-</v>
      </c>
      <c r="E5" s="49">
        <f>IF(OR(D5=RESULTADOS!$B$107,D5=RESULTADOS!$B$108),1,0)</f>
        <v>0</v>
      </c>
      <c r="F5" s="49">
        <f>IF(D5=RESULTADOS!$B$109,1,0)</f>
        <v>0</v>
      </c>
    </row>
    <row r="6" spans="1:6" ht="30" customHeight="1">
      <c r="A6" s="4" t="s">
        <v>77</v>
      </c>
      <c r="B6" s="47" t="s">
        <v>76</v>
      </c>
      <c r="C6" s="48"/>
      <c r="D6" s="49" t="str">
        <f>VLOOKUP(B6,RESULTADOS!$A$102:$B$109,2,FALSE)</f>
        <v>-</v>
      </c>
      <c r="E6" s="49">
        <f>IF(OR(D6=RESULTADOS!$B$107,D6=RESULTADOS!$B$108),1,0)</f>
        <v>0</v>
      </c>
      <c r="F6" s="49">
        <f>IF(D6=RESULTADOS!$B$109,1,0)</f>
        <v>0</v>
      </c>
    </row>
    <row r="7" spans="1:6" ht="30" customHeight="1">
      <c r="A7" s="4" t="s">
        <v>78</v>
      </c>
      <c r="B7" s="47" t="s">
        <v>24</v>
      </c>
      <c r="C7" s="48" t="s">
        <v>79</v>
      </c>
      <c r="D7" s="49">
        <f>VLOOKUP(B7,RESULTADOS!$A$102:$B$109,2,FALSE)</f>
        <v>1</v>
      </c>
      <c r="E7" s="49">
        <f>IF(OR(D7=RESULTADOS!$B$107,D7=RESULTADOS!$B$108),1,0)</f>
        <v>0</v>
      </c>
      <c r="F7" s="49">
        <f>IF(D7=RESULTADOS!$B$109,1,0)</f>
        <v>0</v>
      </c>
    </row>
    <row r="8" spans="1:6" ht="30" customHeight="1">
      <c r="A8" s="4" t="s">
        <v>80</v>
      </c>
      <c r="B8" s="47" t="s">
        <v>76</v>
      </c>
      <c r="C8" s="48"/>
      <c r="D8" s="49" t="str">
        <f>VLOOKUP(B8,RESULTADOS!$A$102:$B$109,2,FALSE)</f>
        <v>-</v>
      </c>
      <c r="E8" s="49">
        <f>IF(OR(D8=RESULTADOS!$B$107,D8=RESULTADOS!$B$108),1,0)</f>
        <v>0</v>
      </c>
      <c r="F8" s="49">
        <f>IF(D8=RESULTADOS!$B$109,1,0)</f>
        <v>0</v>
      </c>
    </row>
    <row r="9" spans="1:6" ht="30" customHeight="1">
      <c r="A9" s="11" t="s">
        <v>81</v>
      </c>
      <c r="B9" s="47" t="s">
        <v>76</v>
      </c>
      <c r="C9" s="48"/>
      <c r="D9" s="49" t="str">
        <f>VLOOKUP(B9,RESULTADOS!$A$102:$B$109,2,FALSE)</f>
        <v>-</v>
      </c>
      <c r="E9" s="49">
        <f>IF(OR(D9=RESULTADOS!$B$107,D9=RESULTADOS!$B$108),1,0)</f>
        <v>0</v>
      </c>
      <c r="F9" s="49">
        <f>IF(D9=RESULTADOS!$B$109,1,0)</f>
        <v>0</v>
      </c>
    </row>
    <row r="11" spans="1:6">
      <c r="C11" s="56" t="s">
        <v>33</v>
      </c>
    </row>
  </sheetData>
  <mergeCells count="1">
    <mergeCell ref="A1:C1"/>
  </mergeCells>
  <dataValidations count="1">
    <dataValidation type="list" allowBlank="1" showInputMessage="1" showErrorMessage="1" sqref="B4:B9" xr:uid="{00000000-0002-0000-0600-000000000000}">
      <formula1>Values</formula1>
    </dataValidation>
  </dataValidations>
  <hyperlinks>
    <hyperlink ref="C11" location="RESULTADOS!A1" display="link to RESULTS" xr:uid="{00000000-0004-0000-0600-000000000000}"/>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ellIs" priority="3" operator="equal" id="{B50FDDD8-5F01-410D-BEC5-F538E90E6E25}">
            <xm:f>RESULTADOS!$A$107</xm:f>
            <x14:dxf>
              <font>
                <b val="0"/>
                <i/>
              </font>
              <fill>
                <patternFill patternType="none">
                  <bgColor auto="1"/>
                </patternFill>
              </fill>
            </x14:dxf>
          </x14:cfRule>
          <x14:cfRule type="cellIs" priority="4" operator="equal" id="{E1A34D1C-FF61-4932-B514-89CDE8601EB0}">
            <xm:f>RESULTADOS!$A$106</xm:f>
            <x14:dxf>
              <fill>
                <patternFill>
                  <bgColor rgb="FFFF0000"/>
                </patternFill>
              </fill>
            </x14:dxf>
          </x14:cfRule>
          <x14:cfRule type="cellIs" priority="5" operator="equal" id="{56F91204-1FBB-4AF8-B6B1-C6707D8A6338}">
            <xm:f>RESULTADOS!$A$105</xm:f>
            <x14:dxf>
              <fill>
                <patternFill>
                  <bgColor rgb="FFFF6600"/>
                </patternFill>
              </fill>
            </x14:dxf>
          </x14:cfRule>
          <x14:cfRule type="cellIs" priority="6" operator="equal" id="{82D75E8F-EC04-4B8B-954C-BB66375D5795}">
            <xm:f>RESULTADOS!$A$103</xm:f>
            <x14:dxf>
              <fill>
                <patternFill>
                  <bgColor rgb="FF92D050"/>
                </patternFill>
              </fill>
            </x14:dxf>
          </x14:cfRule>
          <xm:sqref>B4:B9</xm:sqref>
        </x14:conditionalFormatting>
        <x14:conditionalFormatting xmlns:xm="http://schemas.microsoft.com/office/excel/2006/main">
          <x14:cfRule type="cellIs" priority="2" operator="equal" id="{C9A778B7-EACA-420B-AF96-2ADFB62381F6}">
            <xm:f>RESULTADOS!$A$104</xm:f>
            <x14:dxf>
              <fill>
                <patternFill>
                  <bgColor rgb="FFFFC000"/>
                </patternFill>
              </fill>
            </x14:dxf>
          </x14:cfRule>
          <xm:sqref>B4:B9</xm:sqref>
        </x14:conditionalFormatting>
        <x14:conditionalFormatting xmlns:xm="http://schemas.microsoft.com/office/excel/2006/main">
          <x14:cfRule type="cellIs" priority="1" operator="equal" id="{E16F6789-0CA5-4D34-BC66-783033A6981C}">
            <xm:f>RESULTADOS!$A$108</xm:f>
            <x14:dxf>
              <font>
                <b val="0"/>
                <i/>
              </font>
              <fill>
                <patternFill patternType="none">
                  <bgColor auto="1"/>
                </patternFill>
              </fill>
            </x14:dxf>
          </x14:cfRule>
          <xm:sqref>B4:B9</xm:sqref>
        </x14:conditionalFormatting>
      </x14:conditionalFormatting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10"/>
  <sheetViews>
    <sheetView workbookViewId="0">
      <selection activeCell="C4" sqref="C4"/>
    </sheetView>
  </sheetViews>
  <sheetFormatPr defaultColWidth="11.42578125" defaultRowHeight="14.45"/>
  <cols>
    <col min="1" max="1" width="62.7109375" customWidth="1"/>
    <col min="2" max="2" width="26.7109375" customWidth="1"/>
    <col min="3" max="3" width="66.85546875" customWidth="1"/>
    <col min="4" max="6" width="5.28515625" hidden="1" customWidth="1"/>
  </cols>
  <sheetData>
    <row r="1" spans="1:6" ht="39" customHeight="1">
      <c r="A1" s="78" t="s">
        <v>82</v>
      </c>
      <c r="B1" s="79"/>
      <c r="C1" s="80"/>
    </row>
    <row r="3" spans="1:6" ht="28.9">
      <c r="B3" s="10" t="s">
        <v>18</v>
      </c>
      <c r="C3" s="6" t="s">
        <v>19</v>
      </c>
      <c r="D3" s="53" t="s">
        <v>20</v>
      </c>
      <c r="E3" s="53" t="s">
        <v>21</v>
      </c>
      <c r="F3" s="53" t="s">
        <v>22</v>
      </c>
    </row>
    <row r="4" spans="1:6" ht="30" customHeight="1">
      <c r="A4" s="4" t="s">
        <v>83</v>
      </c>
      <c r="B4" s="47" t="s">
        <v>76</v>
      </c>
      <c r="C4" s="48"/>
      <c r="D4" s="49" t="str">
        <f>VLOOKUP(B4,RESULTADOS!$A$102:$B$109,2,FALSE)</f>
        <v>-</v>
      </c>
      <c r="E4" s="49">
        <f>IF(OR(D4=RESULTADOS!$B$107,D4=RESULTADOS!$B$108),1,0)</f>
        <v>0</v>
      </c>
      <c r="F4" s="49">
        <f>IF(D4=RESULTADOS!$B$109,1,0)</f>
        <v>0</v>
      </c>
    </row>
    <row r="5" spans="1:6" ht="30" customHeight="1">
      <c r="A5" s="4" t="s">
        <v>84</v>
      </c>
      <c r="B5" s="47" t="s">
        <v>76</v>
      </c>
      <c r="C5" s="48"/>
      <c r="D5" s="49" t="str">
        <f>VLOOKUP(B5,RESULTADOS!$A$102:$B$109,2,FALSE)</f>
        <v>-</v>
      </c>
      <c r="E5" s="49">
        <f>IF(OR(D5=RESULTADOS!$B$107,D5=RESULTADOS!$B$108),1,0)</f>
        <v>0</v>
      </c>
      <c r="F5" s="49">
        <f>IF(D5=RESULTADOS!$B$109,1,0)</f>
        <v>0</v>
      </c>
    </row>
    <row r="6" spans="1:6" ht="30" customHeight="1">
      <c r="A6" s="4" t="s">
        <v>85</v>
      </c>
      <c r="B6" s="47" t="s">
        <v>76</v>
      </c>
      <c r="C6" s="48"/>
      <c r="D6" s="49" t="str">
        <f>VLOOKUP(B6,RESULTADOS!$A$102:$B$109,2,FALSE)</f>
        <v>-</v>
      </c>
      <c r="E6" s="49">
        <f>IF(OR(D6=RESULTADOS!$B$107,D6=RESULTADOS!$B$108),1,0)</f>
        <v>0</v>
      </c>
      <c r="F6" s="49">
        <f>IF(D6=RESULTADOS!$B$109,1,0)</f>
        <v>0</v>
      </c>
    </row>
    <row r="7" spans="1:6" ht="30" customHeight="1">
      <c r="A7" s="11" t="s">
        <v>86</v>
      </c>
      <c r="B7" s="47" t="s">
        <v>76</v>
      </c>
      <c r="C7" s="48"/>
      <c r="D7" s="49" t="str">
        <f>VLOOKUP(B7,RESULTADOS!$A$102:$B$109,2,FALSE)</f>
        <v>-</v>
      </c>
      <c r="E7" s="49">
        <f>IF(OR(D7=RESULTADOS!$B$107,D7=RESULTADOS!$B$108),1,0)</f>
        <v>0</v>
      </c>
      <c r="F7" s="49">
        <f>IF(D7=RESULTADOS!$B$109,1,0)</f>
        <v>0</v>
      </c>
    </row>
    <row r="9" spans="1:6">
      <c r="C9" s="56" t="s">
        <v>33</v>
      </c>
    </row>
    <row r="10" spans="1:6">
      <c r="A10" s="7"/>
    </row>
  </sheetData>
  <mergeCells count="1">
    <mergeCell ref="A1:C1"/>
  </mergeCells>
  <dataValidations count="1">
    <dataValidation type="list" allowBlank="1" showInputMessage="1" showErrorMessage="1" sqref="B4:B7" xr:uid="{00000000-0002-0000-0700-000000000000}">
      <formula1>Values</formula1>
    </dataValidation>
  </dataValidations>
  <hyperlinks>
    <hyperlink ref="C9" location="RESULTADOS!A1" display="link to RESULTS" xr:uid="{00000000-0004-0000-0700-000000000000}"/>
  </hyperlinks>
  <pageMargins left="0.7" right="0.7" top="0.75" bottom="0.75" header="0.3" footer="0.3"/>
  <legacyDrawing r:id="rId1"/>
  <extLst>
    <ext xmlns:x14="http://schemas.microsoft.com/office/spreadsheetml/2009/9/main" uri="{78C0D931-6437-407d-A8EE-F0AAD7539E65}">
      <x14:conditionalFormattings>
        <x14:conditionalFormatting xmlns:xm="http://schemas.microsoft.com/office/excel/2006/main">
          <x14:cfRule type="cellIs" priority="3" operator="equal" id="{3D79437A-5CEA-4B59-91D9-2A0F29EC071E}">
            <xm:f>RESULTADOS!$A$107</xm:f>
            <x14:dxf>
              <font>
                <b val="0"/>
                <i/>
              </font>
              <fill>
                <patternFill patternType="none">
                  <bgColor auto="1"/>
                </patternFill>
              </fill>
            </x14:dxf>
          </x14:cfRule>
          <x14:cfRule type="cellIs" priority="4" operator="equal" id="{76C065A6-6DBE-4DB1-8C0A-AD48F6660B7F}">
            <xm:f>RESULTADOS!$A$106</xm:f>
            <x14:dxf>
              <fill>
                <patternFill>
                  <bgColor rgb="FFFF0000"/>
                </patternFill>
              </fill>
            </x14:dxf>
          </x14:cfRule>
          <x14:cfRule type="cellIs" priority="5" operator="equal" id="{9E165359-B8A6-4D7E-8DED-AEF7C96B5DB2}">
            <xm:f>RESULTADOS!$A$105</xm:f>
            <x14:dxf>
              <fill>
                <patternFill>
                  <bgColor rgb="FFFF6600"/>
                </patternFill>
              </fill>
            </x14:dxf>
          </x14:cfRule>
          <x14:cfRule type="cellIs" priority="6" operator="equal" id="{C434CDB3-B09E-4A27-86AC-118D0844EDA8}">
            <xm:f>RESULTADOS!$A$103</xm:f>
            <x14:dxf>
              <fill>
                <patternFill>
                  <bgColor rgb="FF92D050"/>
                </patternFill>
              </fill>
            </x14:dxf>
          </x14:cfRule>
          <xm:sqref>B4:B7</xm:sqref>
        </x14:conditionalFormatting>
        <x14:conditionalFormatting xmlns:xm="http://schemas.microsoft.com/office/excel/2006/main">
          <x14:cfRule type="cellIs" priority="2" operator="equal" id="{B698E32D-D2AA-4544-B95D-5DFD8BE7D2ED}">
            <xm:f>RESULTADOS!$A$104</xm:f>
            <x14:dxf>
              <fill>
                <patternFill>
                  <bgColor rgb="FFFFC000"/>
                </patternFill>
              </fill>
            </x14:dxf>
          </x14:cfRule>
          <xm:sqref>B4:B7</xm:sqref>
        </x14:conditionalFormatting>
        <x14:conditionalFormatting xmlns:xm="http://schemas.microsoft.com/office/excel/2006/main">
          <x14:cfRule type="cellIs" priority="1" operator="equal" id="{17B89DF7-8C83-4852-AD10-0BCE4537FE2B}">
            <xm:f>RESULTADOS!$A$108</xm:f>
            <x14:dxf>
              <font>
                <b val="0"/>
                <i/>
              </font>
              <fill>
                <patternFill patternType="none">
                  <bgColor auto="1"/>
                </patternFill>
              </fill>
            </x14:dxf>
          </x14:cfRule>
          <xm:sqref>B4:B7</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Xavier</dc:creator>
  <cp:keywords/>
  <dc:description/>
  <cp:lastModifiedBy>Laura Sofia Rojas Rojas</cp:lastModifiedBy>
  <cp:revision/>
  <dcterms:created xsi:type="dcterms:W3CDTF">2017-04-21T14:42:14Z</dcterms:created>
  <dcterms:modified xsi:type="dcterms:W3CDTF">2023-05-24T20:01:07Z</dcterms:modified>
  <cp:category/>
  <cp:contentStatus/>
</cp:coreProperties>
</file>