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0730" windowHeight="1176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F9" i="11" l="1"/>
  <c r="E10" i="11" s="1"/>
  <c r="I5" i="11"/>
  <c r="H28" i="11"/>
  <c r="H27" i="11"/>
  <c r="H26" i="11"/>
  <c r="H24" i="11"/>
  <c r="H15" i="11"/>
  <c r="H8" i="11"/>
  <c r="H9" i="11" l="1"/>
  <c r="F10" i="11"/>
  <c r="E11" i="11" s="1"/>
  <c r="E13" i="11"/>
  <c r="E16" i="11" s="1"/>
  <c r="E17" i="11" s="1"/>
  <c r="I6" i="11"/>
  <c r="H25" i="11" l="1"/>
  <c r="F17" i="11"/>
  <c r="H10" i="11" s="1"/>
  <c r="F16" i="11"/>
  <c r="H16" i="11" s="1"/>
  <c r="F13" i="11"/>
  <c r="F11" i="11"/>
  <c r="E12" i="11" s="1"/>
  <c r="J5" i="11"/>
  <c r="K5" i="11" s="1"/>
  <c r="L5" i="11" s="1"/>
  <c r="M5" i="11" s="1"/>
  <c r="N5" i="11" s="1"/>
  <c r="O5" i="11" s="1"/>
  <c r="P5" i="11" s="1"/>
  <c r="I4" i="11"/>
  <c r="H13" i="11" l="1"/>
  <c r="E14" i="11"/>
  <c r="F14" i="11" s="1"/>
  <c r="H17" i="11"/>
  <c r="E18" i="11"/>
  <c r="E19" i="11" s="1"/>
  <c r="E23" i="11" s="1"/>
  <c r="H11" i="11"/>
  <c r="F12" i="11"/>
  <c r="H12" i="11" s="1"/>
  <c r="P4" i="11"/>
  <c r="Q5" i="11"/>
  <c r="R5" i="11" s="1"/>
  <c r="S5" i="11" s="1"/>
  <c r="T5" i="11" s="1"/>
  <c r="U5" i="11" s="1"/>
  <c r="V5" i="11" s="1"/>
  <c r="W5" i="11" s="1"/>
  <c r="J6" i="11"/>
  <c r="F23" i="11" l="1"/>
  <c r="H23" i="11" s="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<sst xmlns="http://schemas.openxmlformats.org/spreadsheetml/2006/main" count="50" uniqueCount="46">
  <si>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</si>
  <si>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</si>
  <si>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</si>
  <si>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</si>
  <si>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</si>
  <si>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</si>
  <si>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</si>
  <si>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</si>
  <si>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</si>
  <si>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</si>
  <si>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</si>
  <si>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</si>
  <si>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</si>
  <si>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</si>
  <si>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Nombre de la compañía</t>
  </si>
  <si>
    <t>TAREA</t>
  </si>
  <si>
    <t>Tarea 5</t>
  </si>
  <si>
    <t>Inserte nuevas filas ENCIMA de ésta</t>
  </si>
  <si>
    <t>Inicio del proyecto:</t>
  </si>
  <si>
    <t>Semana para mostrar:</t>
  </si>
  <si>
    <t>ASIGNADO
A</t>
  </si>
  <si>
    <t>PROGRESO</t>
  </si>
  <si>
    <t>INICIO</t>
  </si>
  <si>
    <t>fecha</t>
  </si>
  <si>
    <t>FIN</t>
  </si>
  <si>
    <t>DÍAS</t>
  </si>
  <si>
    <t>Sprint #1: Puesta en marcha del proyecto y Trabajo con Datos</t>
  </si>
  <si>
    <t>Cronograma general - Gantt</t>
  </si>
  <si>
    <t>Sergio</t>
  </si>
  <si>
    <t>Análisis preliminar de calidad de datos</t>
  </si>
  <si>
    <t>Implementación del stack tecnológico</t>
  </si>
  <si>
    <t>EDA de los datos</t>
  </si>
  <si>
    <t>Diseño detallado</t>
  </si>
  <si>
    <t>Sprint #2: Data Engineering</t>
  </si>
  <si>
    <t>ETL completo</t>
  </si>
  <si>
    <t>Estructura de datos implementada</t>
  </si>
  <si>
    <t>Diseño del Modelo ER</t>
  </si>
  <si>
    <t>Pipelines para alimentar el DW</t>
  </si>
  <si>
    <t>Automatización</t>
  </si>
  <si>
    <t>Validación de datos</t>
  </si>
  <si>
    <t>MVP/ Proof of Concept de producto de ML o Dashboard</t>
  </si>
  <si>
    <t>Sprint #3: Data Analytics + ML</t>
  </si>
  <si>
    <t>Dashboard final</t>
  </si>
  <si>
    <t>Producto/s de ML</t>
  </si>
  <si>
    <t>PROYECTO GRUPAL</t>
  </si>
  <si>
    <t>Analytical Insights Co.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</si>
</sst>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9" borderId="2" xfId="10" applyFill="1">
      <alignment horizontal="center" vertical="center"/>
    </xf>
    <xf numFmtId="170" fontId="9" fillId="0" borderId="2" xfId="10">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9"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9" fillId="0" borderId="3" xfId="9">
      <alignment horizontal="center" vertical="center"/>
    </xf>
    <xf numFmtId="0" fontId="0" fillId="4" borderId="2" xfId="12" applyFont="1"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C2" sqref="C2"/>
    </sheetView>
  </sheetViews>
  <sheetFormatPr baseColWidth="10" defaultColWidth="9.140625" defaultRowHeight="30" customHeight="1" x14ac:dyDescent="0.25"/>
  <cols>
    <col min="1" max="1" width="2.7109375" style="32"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14" width="3.28515625" customWidth="1"/>
    <col min="15" max="15" width="5.5703125" customWidth="1"/>
    <col min="16" max="21" width="3.28515625" customWidth="1"/>
    <col min="22" max="22" width="5.140625" customWidth="1"/>
    <col min="23" max="64" width="3.28515625" customWidth="1"/>
    <col min="69" max="70" width="10.28515625"/>
  </cols>
  <sheetData>
    <row r="1" spans="1:64" ht="30" customHeight="1" x14ac:dyDescent="0.45">
      <c r="A1" s="33" t="s">
        <v>0</v>
      </c>
      <c r="B1" s="36" t="s">
        <v>44</v>
      </c>
      <c r="C1" s="1"/>
      <c r="D1" s="2"/>
      <c r="E1" s="4"/>
      <c r="F1" s="31"/>
      <c r="H1" s="2"/>
      <c r="I1" s="49"/>
    </row>
    <row r="2" spans="1:64" ht="30" customHeight="1" x14ac:dyDescent="0.3">
      <c r="A2" s="32" t="s">
        <v>1</v>
      </c>
      <c r="B2" s="37" t="s">
        <v>14</v>
      </c>
      <c r="I2" s="50"/>
    </row>
    <row r="3" spans="1:64" ht="30" customHeight="1" x14ac:dyDescent="0.25">
      <c r="A3" s="32" t="s">
        <v>2</v>
      </c>
      <c r="B3" s="38" t="s">
        <v>45</v>
      </c>
      <c r="C3" s="69" t="s">
        <v>18</v>
      </c>
      <c r="D3" s="70"/>
      <c r="E3" s="74">
        <f ca="1">TODAY()</f>
        <v>45188</v>
      </c>
      <c r="F3" s="74"/>
    </row>
    <row r="4" spans="1:64" ht="30" customHeight="1" x14ac:dyDescent="0.25">
      <c r="A4" s="33" t="s">
        <v>3</v>
      </c>
      <c r="C4" s="69" t="s">
        <v>19</v>
      </c>
      <c r="D4" s="70"/>
      <c r="E4" s="7">
        <v>1</v>
      </c>
      <c r="I4" s="71">
        <f ca="1">I5</f>
        <v>45187</v>
      </c>
      <c r="J4" s="72"/>
      <c r="K4" s="72"/>
      <c r="L4" s="72"/>
      <c r="M4" s="72"/>
      <c r="N4" s="72"/>
      <c r="O4" s="73"/>
      <c r="P4" s="71">
        <f ca="1">P5</f>
        <v>45194</v>
      </c>
      <c r="Q4" s="72"/>
      <c r="R4" s="72"/>
      <c r="S4" s="72"/>
      <c r="T4" s="72"/>
      <c r="U4" s="72"/>
      <c r="V4" s="73"/>
      <c r="W4" s="71">
        <f ca="1">W5</f>
        <v>45201</v>
      </c>
      <c r="X4" s="72"/>
      <c r="Y4" s="72"/>
      <c r="Z4" s="72"/>
      <c r="AA4" s="72"/>
      <c r="AB4" s="72"/>
      <c r="AC4" s="73"/>
      <c r="AD4" s="71">
        <f ca="1">AD5</f>
        <v>45208</v>
      </c>
      <c r="AE4" s="72"/>
      <c r="AF4" s="72"/>
      <c r="AG4" s="72"/>
      <c r="AH4" s="72"/>
      <c r="AI4" s="72"/>
      <c r="AJ4" s="73"/>
      <c r="AK4" s="71">
        <f ca="1">AK5</f>
        <v>45215</v>
      </c>
      <c r="AL4" s="72"/>
      <c r="AM4" s="72"/>
      <c r="AN4" s="72"/>
      <c r="AO4" s="72"/>
      <c r="AP4" s="72"/>
      <c r="AQ4" s="73"/>
      <c r="AR4" s="71">
        <f ca="1">AR5</f>
        <v>45222</v>
      </c>
      <c r="AS4" s="72"/>
      <c r="AT4" s="72"/>
      <c r="AU4" s="72"/>
      <c r="AV4" s="72"/>
      <c r="AW4" s="72"/>
      <c r="AX4" s="73"/>
      <c r="AY4" s="71">
        <f ca="1">AY5</f>
        <v>45229</v>
      </c>
      <c r="AZ4" s="72"/>
      <c r="BA4" s="72"/>
      <c r="BB4" s="72"/>
      <c r="BC4" s="72"/>
      <c r="BD4" s="72"/>
      <c r="BE4" s="73"/>
      <c r="BF4" s="71">
        <f ca="1">BF5</f>
        <v>45236</v>
      </c>
      <c r="BG4" s="72"/>
      <c r="BH4" s="72"/>
      <c r="BI4" s="72"/>
      <c r="BJ4" s="72"/>
      <c r="BK4" s="72"/>
      <c r="BL4" s="73"/>
    </row>
    <row r="5" spans="1:64" ht="15" customHeight="1" x14ac:dyDescent="0.25">
      <c r="A5" s="33" t="s">
        <v>4</v>
      </c>
      <c r="B5" s="48"/>
      <c r="C5" s="48"/>
      <c r="D5" s="48"/>
      <c r="E5" s="48"/>
      <c r="F5" s="48"/>
      <c r="G5" s="48"/>
      <c r="I5" s="59">
        <f ca="1">Inicio_del_proyecto-WEEKDAY(Inicio_del_proyecto,1)+2+7*(Semana_para_mostrar-1)</f>
        <v>45187</v>
      </c>
      <c r="J5" s="60">
        <f ca="1">I5+1</f>
        <v>45188</v>
      </c>
      <c r="K5" s="60">
        <f t="shared" ref="K5:AX5" ca="1" si="0">J5+1</f>
        <v>45189</v>
      </c>
      <c r="L5" s="60">
        <f t="shared" ca="1" si="0"/>
        <v>45190</v>
      </c>
      <c r="M5" s="60">
        <f t="shared" ca="1" si="0"/>
        <v>45191</v>
      </c>
      <c r="N5" s="60">
        <f t="shared" ca="1" si="0"/>
        <v>45192</v>
      </c>
      <c r="O5" s="61">
        <f t="shared" ca="1" si="0"/>
        <v>45193</v>
      </c>
      <c r="P5" s="59">
        <f ca="1">O5+1</f>
        <v>45194</v>
      </c>
      <c r="Q5" s="60">
        <f ca="1">P5+1</f>
        <v>45195</v>
      </c>
      <c r="R5" s="60">
        <f t="shared" ca="1" si="0"/>
        <v>45196</v>
      </c>
      <c r="S5" s="60">
        <f t="shared" ca="1" si="0"/>
        <v>45197</v>
      </c>
      <c r="T5" s="60">
        <f t="shared" ca="1" si="0"/>
        <v>45198</v>
      </c>
      <c r="U5" s="60">
        <f t="shared" ca="1" si="0"/>
        <v>45199</v>
      </c>
      <c r="V5" s="61">
        <f t="shared" ca="1" si="0"/>
        <v>45200</v>
      </c>
      <c r="W5" s="59">
        <f ca="1">V5+1</f>
        <v>45201</v>
      </c>
      <c r="X5" s="60">
        <f ca="1">W5+1</f>
        <v>45202</v>
      </c>
      <c r="Y5" s="60">
        <f t="shared" ca="1" si="0"/>
        <v>45203</v>
      </c>
      <c r="Z5" s="60">
        <f t="shared" ca="1" si="0"/>
        <v>45204</v>
      </c>
      <c r="AA5" s="60">
        <f t="shared" ca="1" si="0"/>
        <v>45205</v>
      </c>
      <c r="AB5" s="60">
        <f t="shared" ca="1" si="0"/>
        <v>45206</v>
      </c>
      <c r="AC5" s="61">
        <f t="shared" ca="1" si="0"/>
        <v>45207</v>
      </c>
      <c r="AD5" s="59">
        <f ca="1">AC5+1</f>
        <v>45208</v>
      </c>
      <c r="AE5" s="60">
        <f ca="1">AD5+1</f>
        <v>45209</v>
      </c>
      <c r="AF5" s="60">
        <f t="shared" ca="1" si="0"/>
        <v>45210</v>
      </c>
      <c r="AG5" s="60">
        <f t="shared" ca="1" si="0"/>
        <v>45211</v>
      </c>
      <c r="AH5" s="60">
        <f t="shared" ca="1" si="0"/>
        <v>45212</v>
      </c>
      <c r="AI5" s="60">
        <f t="shared" ca="1" si="0"/>
        <v>45213</v>
      </c>
      <c r="AJ5" s="61">
        <f t="shared" ca="1" si="0"/>
        <v>45214</v>
      </c>
      <c r="AK5" s="59">
        <f ca="1">AJ5+1</f>
        <v>45215</v>
      </c>
      <c r="AL5" s="60">
        <f ca="1">AK5+1</f>
        <v>45216</v>
      </c>
      <c r="AM5" s="60">
        <f t="shared" ca="1" si="0"/>
        <v>45217</v>
      </c>
      <c r="AN5" s="60">
        <f t="shared" ca="1" si="0"/>
        <v>45218</v>
      </c>
      <c r="AO5" s="60">
        <f t="shared" ca="1" si="0"/>
        <v>45219</v>
      </c>
      <c r="AP5" s="60">
        <f t="shared" ca="1" si="0"/>
        <v>45220</v>
      </c>
      <c r="AQ5" s="61">
        <f t="shared" ca="1" si="0"/>
        <v>45221</v>
      </c>
      <c r="AR5" s="59">
        <f ca="1">AQ5+1</f>
        <v>45222</v>
      </c>
      <c r="AS5" s="60">
        <f ca="1">AR5+1</f>
        <v>45223</v>
      </c>
      <c r="AT5" s="60">
        <f t="shared" ca="1" si="0"/>
        <v>45224</v>
      </c>
      <c r="AU5" s="60">
        <f t="shared" ca="1" si="0"/>
        <v>45225</v>
      </c>
      <c r="AV5" s="60">
        <f t="shared" ca="1" si="0"/>
        <v>45226</v>
      </c>
      <c r="AW5" s="60">
        <f t="shared" ca="1" si="0"/>
        <v>45227</v>
      </c>
      <c r="AX5" s="61">
        <f t="shared" ca="1" si="0"/>
        <v>45228</v>
      </c>
      <c r="AY5" s="59">
        <f ca="1">AX5+1</f>
        <v>45229</v>
      </c>
      <c r="AZ5" s="60">
        <f ca="1">AY5+1</f>
        <v>45230</v>
      </c>
      <c r="BA5" s="60">
        <f t="shared" ref="BA5:BE5" ca="1" si="1">AZ5+1</f>
        <v>45231</v>
      </c>
      <c r="BB5" s="60">
        <f t="shared" ca="1" si="1"/>
        <v>45232</v>
      </c>
      <c r="BC5" s="60">
        <f t="shared" ca="1" si="1"/>
        <v>45233</v>
      </c>
      <c r="BD5" s="60">
        <f t="shared" ca="1" si="1"/>
        <v>45234</v>
      </c>
      <c r="BE5" s="61">
        <f t="shared" ca="1" si="1"/>
        <v>45235</v>
      </c>
      <c r="BF5" s="59">
        <f ca="1">BE5+1</f>
        <v>45236</v>
      </c>
      <c r="BG5" s="60">
        <f ca="1">BF5+1</f>
        <v>45237</v>
      </c>
      <c r="BH5" s="60">
        <f t="shared" ref="BH5:BL5" ca="1" si="2">BG5+1</f>
        <v>45238</v>
      </c>
      <c r="BI5" s="60">
        <f t="shared" ca="1" si="2"/>
        <v>45239</v>
      </c>
      <c r="BJ5" s="60">
        <f t="shared" ca="1" si="2"/>
        <v>45240</v>
      </c>
      <c r="BK5" s="60">
        <f t="shared" ca="1" si="2"/>
        <v>45241</v>
      </c>
      <c r="BL5" s="61">
        <f t="shared" ca="1" si="2"/>
        <v>45242</v>
      </c>
    </row>
    <row r="6" spans="1:64" ht="30" customHeight="1" thickBot="1" x14ac:dyDescent="0.3">
      <c r="A6" s="33" t="s">
        <v>5</v>
      </c>
      <c r="B6" s="8" t="s">
        <v>15</v>
      </c>
      <c r="C6" s="9" t="s">
        <v>20</v>
      </c>
      <c r="D6" s="9" t="s">
        <v>21</v>
      </c>
      <c r="E6" s="9" t="s">
        <v>22</v>
      </c>
      <c r="F6" s="9" t="s">
        <v>24</v>
      </c>
      <c r="G6" s="9"/>
      <c r="H6" s="9" t="s">
        <v>25</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32" t="s">
        <v>6</v>
      </c>
      <c r="C7" s="3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33" t="s">
        <v>7</v>
      </c>
      <c r="B8" s="15" t="s">
        <v>26</v>
      </c>
      <c r="C8" s="39"/>
      <c r="D8" s="16"/>
      <c r="E8" s="51"/>
      <c r="F8" s="52"/>
      <c r="G8" s="14"/>
      <c r="H8" s="14" t="str">
        <f t="shared" ref="H8:H28"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33" t="s">
        <v>8</v>
      </c>
      <c r="B9" s="66" t="s">
        <v>27</v>
      </c>
      <c r="C9" s="67" t="s">
        <v>28</v>
      </c>
      <c r="D9" s="17">
        <v>0.5</v>
      </c>
      <c r="E9" s="62">
        <f ca="1">Inicio_del_proyecto</f>
        <v>45188</v>
      </c>
      <c r="F9" s="62">
        <f ca="1">E9+3</f>
        <v>45191</v>
      </c>
      <c r="G9" s="14"/>
      <c r="H9" s="14">
        <f t="shared" ca="1"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33" t="s">
        <v>9</v>
      </c>
      <c r="B10" s="66" t="s">
        <v>29</v>
      </c>
      <c r="C10" s="40"/>
      <c r="D10" s="17">
        <v>0.6</v>
      </c>
      <c r="E10" s="62">
        <f ca="1">F9</f>
        <v>45191</v>
      </c>
      <c r="F10" s="62">
        <f ca="1">E10+2</f>
        <v>45193</v>
      </c>
      <c r="G10" s="14"/>
      <c r="H10" s="14">
        <f t="shared" ca="1"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32"/>
      <c r="B11" s="66" t="s">
        <v>30</v>
      </c>
      <c r="C11" s="40"/>
      <c r="D11" s="17">
        <v>0.5</v>
      </c>
      <c r="E11" s="62">
        <f ca="1">F10</f>
        <v>45193</v>
      </c>
      <c r="F11" s="62">
        <f ca="1">E11+4</f>
        <v>45197</v>
      </c>
      <c r="G11" s="14"/>
      <c r="H11" s="14">
        <f t="shared" ca="1"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32"/>
      <c r="B12" s="66" t="s">
        <v>31</v>
      </c>
      <c r="C12" s="40"/>
      <c r="D12" s="17">
        <v>0.25</v>
      </c>
      <c r="E12" s="62">
        <f ca="1">F11</f>
        <v>45197</v>
      </c>
      <c r="F12" s="62">
        <f ca="1">E12+5</f>
        <v>45202</v>
      </c>
      <c r="G12" s="14"/>
      <c r="H12" s="14">
        <f t="shared" ca="1" si="6"/>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32"/>
      <c r="B13" s="66" t="s">
        <v>30</v>
      </c>
      <c r="C13" s="40"/>
      <c r="D13" s="17"/>
      <c r="E13" s="62">
        <f ca="1">E10+1</f>
        <v>45192</v>
      </c>
      <c r="F13" s="62">
        <f ca="1">E13+2</f>
        <v>45194</v>
      </c>
      <c r="G13" s="14"/>
      <c r="H13" s="14">
        <f t="shared" ca="1" si="6"/>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32"/>
      <c r="B14" s="66" t="s">
        <v>32</v>
      </c>
      <c r="C14" s="40"/>
      <c r="D14" s="17">
        <v>1.25</v>
      </c>
      <c r="E14" s="62">
        <f ca="1">F13</f>
        <v>45194</v>
      </c>
      <c r="F14" s="62">
        <f ca="1">E14+5</f>
        <v>45199</v>
      </c>
      <c r="G14" s="14"/>
      <c r="H14" s="14"/>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33" t="s">
        <v>10</v>
      </c>
      <c r="B15" s="18" t="s">
        <v>33</v>
      </c>
      <c r="C15" s="41"/>
      <c r="D15" s="19"/>
      <c r="E15" s="53"/>
      <c r="F15" s="54"/>
      <c r="G15" s="14"/>
      <c r="H15" s="14" t="str">
        <f t="shared" si="6"/>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33"/>
      <c r="B16" s="75" t="s">
        <v>34</v>
      </c>
      <c r="C16" s="42"/>
      <c r="D16" s="20">
        <v>0.5</v>
      </c>
      <c r="E16" s="63">
        <f ca="1">E13+1</f>
        <v>45193</v>
      </c>
      <c r="F16" s="63">
        <f ca="1">E16+4</f>
        <v>45197</v>
      </c>
      <c r="G16" s="14"/>
      <c r="H16" s="14">
        <f t="shared" ca="1" si="6"/>
        <v>5</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32"/>
      <c r="B17" s="75" t="s">
        <v>35</v>
      </c>
      <c r="C17" s="42"/>
      <c r="D17" s="20">
        <v>0.5</v>
      </c>
      <c r="E17" s="63">
        <f ca="1">E16+2</f>
        <v>45195</v>
      </c>
      <c r="F17" s="63">
        <f ca="1">E17+5</f>
        <v>45200</v>
      </c>
      <c r="G17" s="14"/>
      <c r="H17" s="14">
        <f t="shared" ca="1" si="6"/>
        <v>6</v>
      </c>
      <c r="I17" s="28"/>
      <c r="J17" s="28"/>
      <c r="K17" s="28"/>
      <c r="L17" s="28"/>
      <c r="M17" s="28"/>
      <c r="N17" s="28"/>
      <c r="O17" s="28"/>
      <c r="P17" s="28"/>
      <c r="Q17" s="28"/>
      <c r="R17" s="28"/>
      <c r="S17" s="28"/>
      <c r="T17" s="28"/>
      <c r="U17" s="29"/>
      <c r="V17" s="29"/>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32"/>
      <c r="B18" s="75" t="s">
        <v>36</v>
      </c>
      <c r="C18" s="42"/>
      <c r="D18" s="20"/>
      <c r="E18" s="63">
        <f ca="1">F17</f>
        <v>45200</v>
      </c>
      <c r="F18" s="63">
        <f ca="1">E18+3</f>
        <v>45203</v>
      </c>
      <c r="G18" s="14"/>
      <c r="H18" s="14">
        <f t="shared" ca="1" si="6"/>
        <v>4</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32"/>
      <c r="B19" s="75" t="s">
        <v>37</v>
      </c>
      <c r="C19" s="42"/>
      <c r="D19" s="20"/>
      <c r="E19" s="63">
        <f ca="1">E18</f>
        <v>45200</v>
      </c>
      <c r="F19" s="63">
        <f ca="1">E19+2</f>
        <v>45202</v>
      </c>
      <c r="G19" s="14"/>
      <c r="H19" s="14">
        <f t="shared" ca="1" si="6"/>
        <v>3</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32"/>
      <c r="B20" s="46" t="s">
        <v>38</v>
      </c>
      <c r="C20" s="42"/>
      <c r="D20" s="20"/>
      <c r="E20" s="63"/>
      <c r="F20" s="63"/>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32"/>
      <c r="B21" s="46" t="s">
        <v>39</v>
      </c>
      <c r="C21" s="42"/>
      <c r="D21" s="20"/>
      <c r="E21" s="63"/>
      <c r="F21" s="63"/>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32"/>
      <c r="B22" s="46" t="s">
        <v>40</v>
      </c>
      <c r="C22" s="42"/>
      <c r="D22" s="20"/>
      <c r="E22" s="63"/>
      <c r="F22" s="63"/>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32"/>
      <c r="B23" s="46" t="s">
        <v>16</v>
      </c>
      <c r="C23" s="42"/>
      <c r="D23" s="20"/>
      <c r="E23" s="63">
        <f ca="1">E19</f>
        <v>45200</v>
      </c>
      <c r="F23" s="63">
        <f ca="1">E23+3</f>
        <v>45203</v>
      </c>
      <c r="G23" s="14"/>
      <c r="H23" s="14">
        <f t="shared" ca="1" si="6"/>
        <v>4</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32" t="s">
        <v>11</v>
      </c>
      <c r="B24" s="21" t="s">
        <v>41</v>
      </c>
      <c r="C24" s="43"/>
      <c r="D24" s="22"/>
      <c r="E24" s="55"/>
      <c r="F24" s="56"/>
      <c r="G24" s="14"/>
      <c r="H24" s="14" t="str">
        <f t="shared" si="6"/>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32"/>
      <c r="B25" s="68" t="s">
        <v>42</v>
      </c>
      <c r="C25" s="44"/>
      <c r="D25" s="23"/>
      <c r="E25" s="64" t="s">
        <v>23</v>
      </c>
      <c r="F25" s="64" t="s">
        <v>23</v>
      </c>
      <c r="G25" s="14"/>
      <c r="H25" s="14" t="e">
        <f t="shared" si="6"/>
        <v>#VALUE!</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32"/>
      <c r="B26" s="68" t="s">
        <v>43</v>
      </c>
      <c r="C26" s="44"/>
      <c r="D26" s="23"/>
      <c r="E26" s="64" t="s">
        <v>23</v>
      </c>
      <c r="F26" s="64" t="s">
        <v>23</v>
      </c>
      <c r="G26" s="14"/>
      <c r="H26" s="14" t="e">
        <f t="shared" si="6"/>
        <v>#VALUE!</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32" t="s">
        <v>12</v>
      </c>
      <c r="B27" s="47"/>
      <c r="C27" s="45"/>
      <c r="D27" s="13"/>
      <c r="E27" s="65"/>
      <c r="F27" s="65"/>
      <c r="G27" s="14"/>
      <c r="H27" s="14" t="str">
        <f t="shared" si="6"/>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33" t="s">
        <v>13</v>
      </c>
      <c r="B28" s="24" t="s">
        <v>17</v>
      </c>
      <c r="C28" s="25"/>
      <c r="D28" s="26"/>
      <c r="E28" s="57"/>
      <c r="F28" s="58"/>
      <c r="G28" s="27"/>
      <c r="H28" s="27" t="str">
        <f t="shared" si="6"/>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ht="30" customHeight="1" x14ac:dyDescent="0.25">
      <c r="G29" s="6"/>
    </row>
    <row r="30" spans="1:64" ht="30" customHeight="1" x14ac:dyDescent="0.25">
      <c r="C30" s="11"/>
      <c r="F30" s="34"/>
    </row>
    <row r="31" spans="1:64" ht="30" customHeight="1" x14ac:dyDescent="0.25">
      <c r="C3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71af3243-3dd4-4a8d-8c0d-dd76da1f02a5"/>
    <ds:schemaRef ds:uri="230e9df3-be65-4c73-a93b-d1236ebd677e"/>
    <ds:schemaRef ds:uri="http://purl.org/dc/elements/1.1/"/>
    <ds:schemaRef ds:uri="16c05727-aa75-4e4a-9b5f-8a80a1165891"/>
    <ds:schemaRef ds:uri="http://schemas.microsoft.com/office/2006/metadata/properties"/>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2021-12-14T20:18:50Z</dcterms:created>
  <dcterms:modified xsi:type="dcterms:W3CDTF">2023-09-19T16:25:42Z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9f4e9a4a-eb20-4aad-9a64-8872817c1a6f_Enabled">
    <vt:lpwstr>true</vt:lpwstr>
  </property>
  <property fmtid="{D5CDD505-2E9C-101B-9397-08002B2CF9AE}" pid="4" name="MSIP_Label_9f4e9a4a-eb20-4aad-9a64-8872817c1a6f_SetDate">
    <vt:lpwstr>2023-09-19T14:30:46Z</vt:lpwstr>
  </property>
  <property fmtid="{D5CDD505-2E9C-101B-9397-08002B2CF9AE}" pid="5" name="MSIP_Label_9f4e9a4a-eb20-4aad-9a64-8872817c1a6f_Method">
    <vt:lpwstr>Standard</vt:lpwstr>
  </property>
  <property fmtid="{D5CDD505-2E9C-101B-9397-08002B2CF9AE}" pid="6" name="MSIP_Label_9f4e9a4a-eb20-4aad-9a64-8872817c1a6f_Name">
    <vt:lpwstr>defa4170-0d19-0005-0004-bc88714345d2</vt:lpwstr>
  </property>
  <property fmtid="{D5CDD505-2E9C-101B-9397-08002B2CF9AE}" pid="7" name="MSIP_Label_9f4e9a4a-eb20-4aad-9a64-8872817c1a6f_SiteId">
    <vt:lpwstr>7a599002-001c-432c-846e-1ddca9f6b299</vt:lpwstr>
  </property>
  <property fmtid="{D5CDD505-2E9C-101B-9397-08002B2CF9AE}" pid="8" name="MSIP_Label_9f4e9a4a-eb20-4aad-9a64-8872817c1a6f_ActionId">
    <vt:lpwstr>198e976d-7677-402e-9aad-7d86cf67c2f4</vt:lpwstr>
  </property>
  <property fmtid="{D5CDD505-2E9C-101B-9397-08002B2CF9AE}" pid="9" name="MSIP_Label_9f4e9a4a-eb20-4aad-9a64-8872817c1a6f_ContentBits">
    <vt:lpwstr>0</vt:lpwstr>
  </property>
</Properties>
</file>