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MinimumDominatingSet\Code\results\comparativas\"/>
    </mc:Choice>
  </mc:AlternateContent>
  <xr:revisionPtr revIDLastSave="0" documentId="13_ncr:1_{BDEA77AB-351D-4159-BC78-429613D5A143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" sheetId="11" r:id="rId1"/>
    <sheet name="2" sheetId="32" r:id="rId2"/>
    <sheet name="3" sheetId="34" r:id="rId3"/>
    <sheet name="4" sheetId="36" r:id="rId4"/>
    <sheet name="5" sheetId="37" r:id="rId5"/>
    <sheet name="6" sheetId="38" r:id="rId6"/>
    <sheet name="7" sheetId="39" r:id="rId7"/>
    <sheet name="8" sheetId="40" r:id="rId8"/>
    <sheet name="9" sheetId="4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43" l="1"/>
  <c r="C8" i="40"/>
  <c r="F9" i="40"/>
  <c r="E9" i="40"/>
  <c r="D9" i="40"/>
  <c r="C9" i="40"/>
  <c r="F8" i="40"/>
  <c r="E8" i="40"/>
  <c r="D8" i="40"/>
  <c r="F7" i="40"/>
  <c r="E7" i="40"/>
  <c r="D7" i="40"/>
  <c r="C7" i="40"/>
  <c r="B9" i="40"/>
  <c r="B8" i="40"/>
  <c r="B7" i="40"/>
  <c r="AE16" i="40"/>
  <c r="AE17" i="40"/>
  <c r="AE18" i="40"/>
  <c r="AE19" i="40"/>
  <c r="AE20" i="40"/>
  <c r="AE21" i="40"/>
  <c r="AE22" i="40"/>
  <c r="AE23" i="40"/>
  <c r="Q23" i="40" s="1"/>
  <c r="AE24" i="40"/>
  <c r="AE25" i="40"/>
  <c r="AE26" i="40"/>
  <c r="AE27" i="40"/>
  <c r="AE28" i="40"/>
  <c r="AE29" i="40"/>
  <c r="AE30" i="40"/>
  <c r="AE31" i="40"/>
  <c r="Q31" i="40" s="1"/>
  <c r="AE32" i="40"/>
  <c r="AE33" i="40"/>
  <c r="AE34" i="40"/>
  <c r="AE35" i="40"/>
  <c r="AE36" i="40"/>
  <c r="AE37" i="40"/>
  <c r="AE38" i="40"/>
  <c r="AE39" i="40"/>
  <c r="Y39" i="40" s="1"/>
  <c r="AE40" i="40"/>
  <c r="AE41" i="40"/>
  <c r="AE42" i="40"/>
  <c r="AE15" i="40"/>
  <c r="I15" i="40"/>
  <c r="L23" i="32"/>
  <c r="K14" i="32"/>
  <c r="X15" i="32"/>
  <c r="X16" i="32"/>
  <c r="X17" i="32"/>
  <c r="X18" i="32"/>
  <c r="X19" i="32"/>
  <c r="X20" i="32"/>
  <c r="X21" i="32"/>
  <c r="X22" i="32"/>
  <c r="X14" i="32"/>
  <c r="D15" i="32"/>
  <c r="B3" i="11"/>
  <c r="D4" i="43"/>
  <c r="D5" i="43"/>
  <c r="D6" i="43"/>
  <c r="D7" i="43"/>
  <c r="D8" i="43"/>
  <c r="C8" i="43"/>
  <c r="C7" i="43"/>
  <c r="C6" i="43"/>
  <c r="C5" i="43"/>
  <c r="C4" i="43"/>
  <c r="D3" i="43"/>
  <c r="C3" i="43"/>
  <c r="AB62" i="43"/>
  <c r="AB63" i="43"/>
  <c r="AB64" i="43"/>
  <c r="AB65" i="43"/>
  <c r="AB66" i="43"/>
  <c r="AB67" i="43"/>
  <c r="AB68" i="43"/>
  <c r="AB69" i="43"/>
  <c r="AB70" i="43"/>
  <c r="AB71" i="43"/>
  <c r="AB72" i="43"/>
  <c r="AB73" i="43"/>
  <c r="AB74" i="43"/>
  <c r="AB75" i="43"/>
  <c r="AB76" i="43"/>
  <c r="AB77" i="43"/>
  <c r="AB78" i="43"/>
  <c r="AB79" i="43"/>
  <c r="AB80" i="43"/>
  <c r="AB81" i="43"/>
  <c r="AB82" i="43"/>
  <c r="AB83" i="43"/>
  <c r="AB84" i="43"/>
  <c r="AB85" i="43"/>
  <c r="AB86" i="43"/>
  <c r="AB87" i="43"/>
  <c r="U65" i="43" s="1"/>
  <c r="AB88" i="43"/>
  <c r="Q68" i="43" s="1"/>
  <c r="AB89" i="43"/>
  <c r="AB90" i="43"/>
  <c r="AB91" i="43"/>
  <c r="V73" i="43" s="1"/>
  <c r="AB92" i="43"/>
  <c r="N76" i="43" s="1"/>
  <c r="AB93" i="43"/>
  <c r="Z77" i="43" s="1"/>
  <c r="AB94" i="43"/>
  <c r="AB95" i="43"/>
  <c r="V97" i="43" s="1"/>
  <c r="AB96" i="43"/>
  <c r="AB97" i="43"/>
  <c r="AB98" i="43"/>
  <c r="AB99" i="43"/>
  <c r="M105" i="43" s="1"/>
  <c r="AB100" i="43"/>
  <c r="AB101" i="43"/>
  <c r="AB102" i="43"/>
  <c r="AB103" i="43"/>
  <c r="M81" i="43" s="1"/>
  <c r="AB104" i="43"/>
  <c r="M84" i="43" s="1"/>
  <c r="AB105" i="43"/>
  <c r="AB106" i="43"/>
  <c r="AB107" i="43"/>
  <c r="U89" i="43" s="1"/>
  <c r="AB108" i="43"/>
  <c r="N92" i="43" s="1"/>
  <c r="AB109" i="43"/>
  <c r="Z93" i="43" s="1"/>
  <c r="B8" i="43"/>
  <c r="B7" i="43"/>
  <c r="B6" i="43"/>
  <c r="B5" i="43"/>
  <c r="B4" i="43"/>
  <c r="B3" i="43"/>
  <c r="AB15" i="43"/>
  <c r="I15" i="43" s="1"/>
  <c r="AB16" i="43"/>
  <c r="AB17" i="43"/>
  <c r="AB18" i="43"/>
  <c r="N22" i="43" s="1"/>
  <c r="AB19" i="43"/>
  <c r="V23" i="43" s="1"/>
  <c r="AB20" i="43"/>
  <c r="AB21" i="43"/>
  <c r="AB22" i="43"/>
  <c r="AB23" i="43"/>
  <c r="AB24" i="43"/>
  <c r="AB25" i="43"/>
  <c r="AB26" i="43"/>
  <c r="AB27" i="43"/>
  <c r="J39" i="43" s="1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F66" i="43" s="1"/>
  <c r="AB41" i="43"/>
  <c r="AB42" i="43"/>
  <c r="AB43" i="43"/>
  <c r="AB44" i="43"/>
  <c r="V74" i="43" s="1"/>
  <c r="AB45" i="43"/>
  <c r="AB46" i="43"/>
  <c r="AB47" i="43"/>
  <c r="AB48" i="43"/>
  <c r="I98" i="43" s="1"/>
  <c r="AB49" i="43"/>
  <c r="AB50" i="43"/>
  <c r="AB51" i="43"/>
  <c r="AB52" i="43"/>
  <c r="Z106" i="43" s="1"/>
  <c r="AB53" i="43"/>
  <c r="AB54" i="43"/>
  <c r="AB55" i="43"/>
  <c r="AB56" i="43"/>
  <c r="M82" i="43" s="1"/>
  <c r="AB57" i="43"/>
  <c r="AB58" i="43"/>
  <c r="AB59" i="43"/>
  <c r="AB60" i="43"/>
  <c r="V90" i="43" s="1"/>
  <c r="AB61" i="43"/>
  <c r="U14" i="43"/>
  <c r="D6" i="40"/>
  <c r="C5" i="40"/>
  <c r="C6" i="40"/>
  <c r="D4" i="40"/>
  <c r="C4" i="40"/>
  <c r="D5" i="40"/>
  <c r="T16" i="40"/>
  <c r="U21" i="40"/>
  <c r="Y22" i="40"/>
  <c r="P24" i="40"/>
  <c r="Y27" i="40"/>
  <c r="Y29" i="40"/>
  <c r="Y30" i="40"/>
  <c r="U32" i="40"/>
  <c r="T33" i="40"/>
  <c r="P36" i="40"/>
  <c r="Q37" i="40"/>
  <c r="X38" i="40"/>
  <c r="Q40" i="40"/>
  <c r="T15" i="40"/>
  <c r="Y40" i="40"/>
  <c r="X40" i="40"/>
  <c r="Y38" i="40"/>
  <c r="Y32" i="40"/>
  <c r="X32" i="40"/>
  <c r="Y16" i="40"/>
  <c r="X16" i="40"/>
  <c r="Q16" i="40"/>
  <c r="Q24" i="40"/>
  <c r="T32" i="40"/>
  <c r="T30" i="40"/>
  <c r="U24" i="40"/>
  <c r="T24" i="40"/>
  <c r="U15" i="40"/>
  <c r="P40" i="40"/>
  <c r="Q32" i="40"/>
  <c r="P32" i="40"/>
  <c r="P30" i="40"/>
  <c r="Q27" i="40"/>
  <c r="P19" i="40"/>
  <c r="D4" i="39"/>
  <c r="D3" i="39"/>
  <c r="C15" i="34"/>
  <c r="B15" i="34"/>
  <c r="L15" i="32"/>
  <c r="L16" i="32"/>
  <c r="L17" i="32"/>
  <c r="L18" i="32"/>
  <c r="L19" i="32"/>
  <c r="L20" i="32"/>
  <c r="L21" i="32"/>
  <c r="L22" i="32"/>
  <c r="L14" i="32"/>
  <c r="K15" i="32"/>
  <c r="K16" i="32"/>
  <c r="K17" i="32"/>
  <c r="K18" i="32"/>
  <c r="K20" i="32"/>
  <c r="K21" i="32"/>
  <c r="E4" i="36"/>
  <c r="D4" i="36"/>
  <c r="B5" i="11"/>
  <c r="B4" i="11"/>
  <c r="I71" i="43" l="1"/>
  <c r="U100" i="43"/>
  <c r="R86" i="43"/>
  <c r="V102" i="43"/>
  <c r="I70" i="43"/>
  <c r="Y54" i="43"/>
  <c r="Y49" i="43"/>
  <c r="R33" i="43"/>
  <c r="Y17" i="43"/>
  <c r="M80" i="43"/>
  <c r="N50" i="43"/>
  <c r="Y34" i="43"/>
  <c r="J18" i="43"/>
  <c r="J61" i="43"/>
  <c r="Z45" i="43"/>
  <c r="I29" i="43"/>
  <c r="M64" i="43"/>
  <c r="V78" i="43"/>
  <c r="Y94" i="43"/>
  <c r="R62" i="43"/>
  <c r="Q57" i="43"/>
  <c r="M41" i="43"/>
  <c r="Q25" i="43"/>
  <c r="Z88" i="43"/>
  <c r="E72" i="43"/>
  <c r="L15" i="40"/>
  <c r="X24" i="40"/>
  <c r="U30" i="40"/>
  <c r="Y24" i="40"/>
  <c r="Q30" i="40"/>
  <c r="X30" i="40"/>
  <c r="T22" i="40"/>
  <c r="T38" i="40"/>
  <c r="U22" i="40"/>
  <c r="Q22" i="40"/>
  <c r="P38" i="40"/>
  <c r="X22" i="40"/>
  <c r="P22" i="40"/>
  <c r="U38" i="40"/>
  <c r="Q38" i="40"/>
  <c r="Z109" i="43"/>
  <c r="V79" i="43"/>
  <c r="Q95" i="43"/>
  <c r="V63" i="43"/>
  <c r="E47" i="43"/>
  <c r="R31" i="43"/>
  <c r="N108" i="43"/>
  <c r="N60" i="43"/>
  <c r="N44" i="43"/>
  <c r="N28" i="43"/>
  <c r="J30" i="43"/>
  <c r="J91" i="43"/>
  <c r="N107" i="43"/>
  <c r="U75" i="43"/>
  <c r="V43" i="43"/>
  <c r="N27" i="43"/>
  <c r="Z104" i="43"/>
  <c r="Z56" i="43"/>
  <c r="E40" i="43"/>
  <c r="E24" i="43"/>
  <c r="V46" i="43"/>
  <c r="Y58" i="43"/>
  <c r="E42" i="43"/>
  <c r="V26" i="43"/>
  <c r="J85" i="43"/>
  <c r="Z101" i="43"/>
  <c r="Z69" i="43"/>
  <c r="J53" i="43"/>
  <c r="J37" i="43"/>
  <c r="V21" i="43"/>
  <c r="V87" i="43"/>
  <c r="Y103" i="43"/>
  <c r="M52" i="43"/>
  <c r="M36" i="43"/>
  <c r="Y20" i="43"/>
  <c r="M38" i="43"/>
  <c r="E83" i="43"/>
  <c r="V99" i="43"/>
  <c r="N67" i="43"/>
  <c r="N51" i="43"/>
  <c r="M35" i="43"/>
  <c r="N19" i="43"/>
  <c r="M96" i="43"/>
  <c r="M48" i="43"/>
  <c r="M32" i="43"/>
  <c r="M16" i="43"/>
  <c r="F85" i="43"/>
  <c r="F101" i="43"/>
  <c r="F69" i="43"/>
  <c r="F53" i="43"/>
  <c r="F37" i="43"/>
  <c r="F21" i="43"/>
  <c r="I93" i="43"/>
  <c r="J45" i="43"/>
  <c r="I92" i="43"/>
  <c r="I108" i="43"/>
  <c r="I76" i="43"/>
  <c r="I60" i="43"/>
  <c r="I44" i="43"/>
  <c r="I28" i="43"/>
  <c r="J92" i="43"/>
  <c r="J108" i="43"/>
  <c r="J76" i="43"/>
  <c r="J60" i="43"/>
  <c r="J44" i="43"/>
  <c r="J28" i="43"/>
  <c r="E93" i="43"/>
  <c r="E85" i="43"/>
  <c r="E109" i="43"/>
  <c r="E101" i="43"/>
  <c r="E77" i="43"/>
  <c r="E69" i="43"/>
  <c r="E61" i="43"/>
  <c r="E53" i="43"/>
  <c r="E45" i="43"/>
  <c r="E37" i="43"/>
  <c r="E29" i="43"/>
  <c r="E21" i="43"/>
  <c r="I77" i="43"/>
  <c r="J29" i="43"/>
  <c r="F29" i="43"/>
  <c r="I89" i="43"/>
  <c r="I105" i="43"/>
  <c r="I73" i="43"/>
  <c r="I57" i="43"/>
  <c r="I41" i="43"/>
  <c r="I25" i="43"/>
  <c r="J89" i="43"/>
  <c r="J105" i="43"/>
  <c r="J73" i="43"/>
  <c r="J57" i="43"/>
  <c r="J41" i="43"/>
  <c r="J25" i="43"/>
  <c r="F92" i="43"/>
  <c r="F84" i="43"/>
  <c r="F108" i="43"/>
  <c r="F100" i="43"/>
  <c r="F76" i="43"/>
  <c r="F68" i="43"/>
  <c r="F60" i="43"/>
  <c r="F52" i="43"/>
  <c r="F44" i="43"/>
  <c r="F36" i="43"/>
  <c r="F28" i="43"/>
  <c r="F20" i="43"/>
  <c r="I109" i="43"/>
  <c r="J93" i="43"/>
  <c r="F109" i="43"/>
  <c r="I88" i="43"/>
  <c r="I104" i="43"/>
  <c r="I72" i="43"/>
  <c r="I56" i="43"/>
  <c r="I40" i="43"/>
  <c r="I24" i="43"/>
  <c r="J88" i="43"/>
  <c r="J104" i="43"/>
  <c r="J72" i="43"/>
  <c r="J56" i="43"/>
  <c r="J40" i="43"/>
  <c r="J24" i="43"/>
  <c r="E92" i="43"/>
  <c r="E84" i="43"/>
  <c r="E108" i="43"/>
  <c r="E100" i="43"/>
  <c r="E76" i="43"/>
  <c r="E68" i="43"/>
  <c r="E60" i="43"/>
  <c r="E52" i="43"/>
  <c r="E44" i="43"/>
  <c r="E36" i="43"/>
  <c r="E28" i="43"/>
  <c r="E20" i="43"/>
  <c r="I45" i="43"/>
  <c r="J77" i="43"/>
  <c r="F45" i="43"/>
  <c r="I85" i="43"/>
  <c r="I101" i="43"/>
  <c r="I69" i="43"/>
  <c r="I53" i="43"/>
  <c r="I37" i="43"/>
  <c r="I21" i="43"/>
  <c r="J101" i="43"/>
  <c r="J69" i="43"/>
  <c r="J21" i="43"/>
  <c r="F89" i="43"/>
  <c r="F81" i="43"/>
  <c r="F105" i="43"/>
  <c r="F97" i="43"/>
  <c r="F73" i="43"/>
  <c r="F65" i="43"/>
  <c r="F57" i="43"/>
  <c r="F49" i="43"/>
  <c r="F41" i="43"/>
  <c r="F33" i="43"/>
  <c r="F25" i="43"/>
  <c r="F17" i="43"/>
  <c r="I84" i="43"/>
  <c r="I100" i="43"/>
  <c r="I68" i="43"/>
  <c r="I52" i="43"/>
  <c r="I36" i="43"/>
  <c r="I20" i="43"/>
  <c r="J84" i="43"/>
  <c r="J100" i="43"/>
  <c r="J68" i="43"/>
  <c r="J52" i="43"/>
  <c r="J36" i="43"/>
  <c r="J20" i="43"/>
  <c r="E89" i="43"/>
  <c r="E81" i="43"/>
  <c r="E105" i="43"/>
  <c r="E97" i="43"/>
  <c r="E73" i="43"/>
  <c r="E65" i="43"/>
  <c r="E57" i="43"/>
  <c r="E49" i="43"/>
  <c r="E41" i="43"/>
  <c r="E33" i="43"/>
  <c r="E25" i="43"/>
  <c r="E17" i="43"/>
  <c r="I61" i="43"/>
  <c r="J109" i="43"/>
  <c r="F93" i="43"/>
  <c r="F77" i="43"/>
  <c r="F61" i="43"/>
  <c r="I81" i="43"/>
  <c r="I97" i="43"/>
  <c r="I65" i="43"/>
  <c r="I49" i="43"/>
  <c r="I33" i="43"/>
  <c r="I17" i="43"/>
  <c r="J81" i="43"/>
  <c r="J97" i="43"/>
  <c r="J65" i="43"/>
  <c r="J49" i="43"/>
  <c r="J33" i="43"/>
  <c r="J17" i="43"/>
  <c r="F88" i="43"/>
  <c r="F80" i="43"/>
  <c r="F104" i="43"/>
  <c r="F96" i="43"/>
  <c r="F72" i="43"/>
  <c r="F64" i="43"/>
  <c r="F56" i="43"/>
  <c r="F48" i="43"/>
  <c r="F40" i="43"/>
  <c r="F32" i="43"/>
  <c r="F24" i="43"/>
  <c r="F16" i="43"/>
  <c r="I80" i="43"/>
  <c r="I96" i="43"/>
  <c r="I64" i="43"/>
  <c r="I48" i="43"/>
  <c r="I32" i="43"/>
  <c r="I16" i="43"/>
  <c r="J80" i="43"/>
  <c r="J96" i="43"/>
  <c r="J64" i="43"/>
  <c r="J48" i="43"/>
  <c r="J32" i="43"/>
  <c r="J16" i="43"/>
  <c r="E88" i="43"/>
  <c r="E80" i="43"/>
  <c r="E104" i="43"/>
  <c r="E96" i="43"/>
  <c r="E64" i="43"/>
  <c r="E56" i="43"/>
  <c r="E48" i="43"/>
  <c r="E32" i="43"/>
  <c r="E16" i="43"/>
  <c r="Y97" i="43"/>
  <c r="U60" i="43"/>
  <c r="Q41" i="43"/>
  <c r="Z73" i="43"/>
  <c r="U44" i="43"/>
  <c r="R25" i="43"/>
  <c r="Z60" i="43"/>
  <c r="V17" i="43"/>
  <c r="N89" i="43"/>
  <c r="Z41" i="43"/>
  <c r="Q89" i="43"/>
  <c r="N105" i="43"/>
  <c r="Y25" i="43"/>
  <c r="R105" i="43"/>
  <c r="M76" i="43"/>
  <c r="V81" i="43"/>
  <c r="Y89" i="43"/>
  <c r="V105" i="43"/>
  <c r="Q60" i="43"/>
  <c r="N41" i="43"/>
  <c r="Y108" i="43"/>
  <c r="U76" i="43"/>
  <c r="Q49" i="43"/>
  <c r="M33" i="43"/>
  <c r="Z76" i="43"/>
  <c r="Z57" i="43"/>
  <c r="Z33" i="43"/>
  <c r="Z17" i="43"/>
  <c r="V80" i="43"/>
  <c r="U73" i="43"/>
  <c r="U41" i="43"/>
  <c r="Q92" i="43"/>
  <c r="Q100" i="43"/>
  <c r="Q65" i="43"/>
  <c r="Q44" i="43"/>
  <c r="R16" i="43"/>
  <c r="N97" i="43"/>
  <c r="N57" i="43"/>
  <c r="Z108" i="43"/>
  <c r="Y76" i="43"/>
  <c r="Y57" i="43"/>
  <c r="Y33" i="43"/>
  <c r="U108" i="43"/>
  <c r="V64" i="43"/>
  <c r="V33" i="43"/>
  <c r="R89" i="43"/>
  <c r="R97" i="43"/>
  <c r="R64" i="43"/>
  <c r="R41" i="43"/>
  <c r="M92" i="43"/>
  <c r="N96" i="43"/>
  <c r="M57" i="43"/>
  <c r="N33" i="43"/>
  <c r="Z16" i="43"/>
  <c r="R96" i="43"/>
  <c r="Z92" i="43"/>
  <c r="Z105" i="43"/>
  <c r="Y73" i="43"/>
  <c r="Z28" i="43"/>
  <c r="U92" i="43"/>
  <c r="U105" i="43"/>
  <c r="V57" i="43"/>
  <c r="U28" i="43"/>
  <c r="Q81" i="43"/>
  <c r="Q76" i="43"/>
  <c r="R57" i="43"/>
  <c r="Q33" i="43"/>
  <c r="M89" i="43"/>
  <c r="N73" i="43"/>
  <c r="N49" i="43"/>
  <c r="N32" i="43"/>
  <c r="Z48" i="43"/>
  <c r="Z32" i="43"/>
  <c r="Y92" i="43"/>
  <c r="Y105" i="43"/>
  <c r="Y65" i="43"/>
  <c r="Z44" i="43"/>
  <c r="Y28" i="43"/>
  <c r="V89" i="43"/>
  <c r="U97" i="43"/>
  <c r="U57" i="43"/>
  <c r="V25" i="43"/>
  <c r="R80" i="43"/>
  <c r="R73" i="43"/>
  <c r="R32" i="43"/>
  <c r="N80" i="43"/>
  <c r="M73" i="43"/>
  <c r="N48" i="43"/>
  <c r="M28" i="43"/>
  <c r="V32" i="43"/>
  <c r="Z89" i="43"/>
  <c r="Z97" i="43"/>
  <c r="Z64" i="43"/>
  <c r="Y44" i="43"/>
  <c r="Z25" i="43"/>
  <c r="V96" i="43"/>
  <c r="V48" i="43"/>
  <c r="U25" i="43"/>
  <c r="Q108" i="43"/>
  <c r="Q73" i="43"/>
  <c r="R49" i="43"/>
  <c r="Q28" i="43"/>
  <c r="M108" i="43"/>
  <c r="M65" i="43"/>
  <c r="M44" i="43"/>
  <c r="N25" i="43"/>
  <c r="M25" i="43"/>
  <c r="N64" i="43"/>
  <c r="Z80" i="43"/>
  <c r="Z96" i="43"/>
  <c r="Y60" i="43"/>
  <c r="Y41" i="43"/>
  <c r="U81" i="43"/>
  <c r="V41" i="43"/>
  <c r="V16" i="43"/>
  <c r="Q105" i="43"/>
  <c r="R65" i="43"/>
  <c r="R48" i="43"/>
  <c r="M60" i="43"/>
  <c r="N16" i="43"/>
  <c r="M72" i="43"/>
  <c r="Q72" i="43"/>
  <c r="U72" i="43"/>
  <c r="Y72" i="43"/>
  <c r="N72" i="43"/>
  <c r="R72" i="43"/>
  <c r="V72" i="43"/>
  <c r="M85" i="43"/>
  <c r="Q85" i="43"/>
  <c r="U85" i="43"/>
  <c r="Y85" i="43"/>
  <c r="N85" i="43"/>
  <c r="R85" i="43"/>
  <c r="V85" i="43"/>
  <c r="M53" i="43"/>
  <c r="Q53" i="43"/>
  <c r="U53" i="43"/>
  <c r="Y53" i="43"/>
  <c r="N53" i="43"/>
  <c r="R53" i="43"/>
  <c r="V53" i="43"/>
  <c r="N68" i="43"/>
  <c r="R68" i="43"/>
  <c r="V68" i="43"/>
  <c r="Z68" i="43"/>
  <c r="N52" i="43"/>
  <c r="R52" i="43"/>
  <c r="V52" i="43"/>
  <c r="Z52" i="43"/>
  <c r="N36" i="43"/>
  <c r="R36" i="43"/>
  <c r="V36" i="43"/>
  <c r="Z36" i="43"/>
  <c r="M20" i="43"/>
  <c r="N20" i="43"/>
  <c r="R20" i="43"/>
  <c r="V20" i="43"/>
  <c r="Z20" i="43"/>
  <c r="Y68" i="43"/>
  <c r="Q84" i="43"/>
  <c r="M68" i="43"/>
  <c r="M17" i="43"/>
  <c r="N17" i="43"/>
  <c r="Z85" i="43"/>
  <c r="Z65" i="43"/>
  <c r="U36" i="43"/>
  <c r="U20" i="43"/>
  <c r="R81" i="43"/>
  <c r="Q97" i="43"/>
  <c r="M100" i="43"/>
  <c r="N65" i="43"/>
  <c r="M49" i="43"/>
  <c r="M56" i="43"/>
  <c r="Q56" i="43"/>
  <c r="U56" i="43"/>
  <c r="Y56" i="43"/>
  <c r="N56" i="43"/>
  <c r="R56" i="43"/>
  <c r="V56" i="43"/>
  <c r="M37" i="43"/>
  <c r="Q37" i="43"/>
  <c r="U37" i="43"/>
  <c r="Y37" i="43"/>
  <c r="N37" i="43"/>
  <c r="R37" i="43"/>
  <c r="V37" i="43"/>
  <c r="Z37" i="43"/>
  <c r="M109" i="43"/>
  <c r="Q109" i="43"/>
  <c r="U109" i="43"/>
  <c r="Y109" i="43"/>
  <c r="N109" i="43"/>
  <c r="R109" i="43"/>
  <c r="V109" i="43"/>
  <c r="M61" i="43"/>
  <c r="Q61" i="43"/>
  <c r="U61" i="43"/>
  <c r="Y61" i="43"/>
  <c r="N61" i="43"/>
  <c r="R61" i="43"/>
  <c r="V61" i="43"/>
  <c r="M45" i="43"/>
  <c r="Q45" i="43"/>
  <c r="U45" i="43"/>
  <c r="Y45" i="43"/>
  <c r="N45" i="43"/>
  <c r="R45" i="43"/>
  <c r="V45" i="43"/>
  <c r="M29" i="43"/>
  <c r="Q29" i="43"/>
  <c r="U29" i="43"/>
  <c r="Y29" i="43"/>
  <c r="N29" i="43"/>
  <c r="R29" i="43"/>
  <c r="V29" i="43"/>
  <c r="Z29" i="43"/>
  <c r="Z81" i="43"/>
  <c r="Y52" i="43"/>
  <c r="U68" i="43"/>
  <c r="V49" i="43"/>
  <c r="U33" i="43"/>
  <c r="U17" i="43"/>
  <c r="Q20" i="43"/>
  <c r="N81" i="43"/>
  <c r="M97" i="43"/>
  <c r="M88" i="43"/>
  <c r="Q88" i="43"/>
  <c r="U88" i="43"/>
  <c r="Y88" i="43"/>
  <c r="N88" i="43"/>
  <c r="R88" i="43"/>
  <c r="V88" i="43"/>
  <c r="M40" i="43"/>
  <c r="Q40" i="43"/>
  <c r="U40" i="43"/>
  <c r="Y40" i="43"/>
  <c r="N40" i="43"/>
  <c r="R40" i="43"/>
  <c r="V40" i="43"/>
  <c r="M69" i="43"/>
  <c r="Q69" i="43"/>
  <c r="U69" i="43"/>
  <c r="Y69" i="43"/>
  <c r="N69" i="43"/>
  <c r="R69" i="43"/>
  <c r="V69" i="43"/>
  <c r="N84" i="43"/>
  <c r="R84" i="43"/>
  <c r="V84" i="43"/>
  <c r="Z84" i="43"/>
  <c r="Y84" i="43"/>
  <c r="M93" i="43"/>
  <c r="Q93" i="43"/>
  <c r="U93" i="43"/>
  <c r="Y93" i="43"/>
  <c r="N93" i="43"/>
  <c r="R93" i="43"/>
  <c r="V93" i="43"/>
  <c r="Y81" i="43"/>
  <c r="Z61" i="43"/>
  <c r="Z49" i="43"/>
  <c r="Z40" i="43"/>
  <c r="V65" i="43"/>
  <c r="U49" i="43"/>
  <c r="Q36" i="43"/>
  <c r="R17" i="43"/>
  <c r="M104" i="43"/>
  <c r="Q104" i="43"/>
  <c r="U104" i="43"/>
  <c r="Y104" i="43"/>
  <c r="N104" i="43"/>
  <c r="R104" i="43"/>
  <c r="V104" i="43"/>
  <c r="M24" i="43"/>
  <c r="Q24" i="43"/>
  <c r="U24" i="43"/>
  <c r="Y24" i="43"/>
  <c r="N24" i="43"/>
  <c r="R24" i="43"/>
  <c r="V24" i="43"/>
  <c r="Z72" i="43"/>
  <c r="M101" i="43"/>
  <c r="Q101" i="43"/>
  <c r="U101" i="43"/>
  <c r="Y101" i="43"/>
  <c r="N101" i="43"/>
  <c r="R101" i="43"/>
  <c r="V101" i="43"/>
  <c r="M21" i="43"/>
  <c r="Q21" i="43"/>
  <c r="U21" i="43"/>
  <c r="Y21" i="43"/>
  <c r="R21" i="43"/>
  <c r="Z21" i="43"/>
  <c r="N21" i="43"/>
  <c r="N100" i="43"/>
  <c r="R100" i="43"/>
  <c r="V100" i="43"/>
  <c r="Z100" i="43"/>
  <c r="Z53" i="43"/>
  <c r="U52" i="43"/>
  <c r="M77" i="43"/>
  <c r="Q77" i="43"/>
  <c r="U77" i="43"/>
  <c r="Y77" i="43"/>
  <c r="N77" i="43"/>
  <c r="R77" i="43"/>
  <c r="V77" i="43"/>
  <c r="Y100" i="43"/>
  <c r="Y36" i="43"/>
  <c r="Z24" i="43"/>
  <c r="U84" i="43"/>
  <c r="Q52" i="43"/>
  <c r="Q17" i="43"/>
  <c r="V92" i="43"/>
  <c r="V108" i="43"/>
  <c r="V76" i="43"/>
  <c r="V60" i="43"/>
  <c r="V44" i="43"/>
  <c r="V28" i="43"/>
  <c r="R92" i="43"/>
  <c r="R108" i="43"/>
  <c r="R76" i="43"/>
  <c r="R60" i="43"/>
  <c r="R44" i="43"/>
  <c r="R28" i="43"/>
  <c r="Y80" i="43"/>
  <c r="Y96" i="43"/>
  <c r="Y64" i="43"/>
  <c r="Y48" i="43"/>
  <c r="Y32" i="43"/>
  <c r="Y16" i="43"/>
  <c r="U80" i="43"/>
  <c r="U96" i="43"/>
  <c r="U64" i="43"/>
  <c r="U48" i="43"/>
  <c r="U32" i="43"/>
  <c r="U16" i="43"/>
  <c r="Q80" i="43"/>
  <c r="Q96" i="43"/>
  <c r="Q64" i="43"/>
  <c r="Q48" i="43"/>
  <c r="Q32" i="43"/>
  <c r="Q16" i="43"/>
  <c r="F94" i="43"/>
  <c r="I34" i="43"/>
  <c r="J34" i="43"/>
  <c r="M34" i="43"/>
  <c r="E78" i="43"/>
  <c r="N58" i="43"/>
  <c r="F15" i="43"/>
  <c r="F78" i="43"/>
  <c r="I26" i="43"/>
  <c r="N34" i="43"/>
  <c r="M78" i="43"/>
  <c r="E94" i="43"/>
  <c r="I54" i="43"/>
  <c r="N78" i="43"/>
  <c r="F74" i="43"/>
  <c r="J54" i="43"/>
  <c r="Q34" i="43"/>
  <c r="E74" i="43"/>
  <c r="I74" i="43"/>
  <c r="V30" i="43"/>
  <c r="F51" i="43"/>
  <c r="J74" i="43"/>
  <c r="U34" i="43"/>
  <c r="F34" i="43"/>
  <c r="I75" i="43"/>
  <c r="V34" i="43"/>
  <c r="E34" i="43"/>
  <c r="J78" i="43"/>
  <c r="U54" i="43"/>
  <c r="F87" i="43"/>
  <c r="F54" i="43"/>
  <c r="J35" i="43"/>
  <c r="I86" i="43"/>
  <c r="R34" i="43"/>
  <c r="V70" i="43"/>
  <c r="E87" i="43"/>
  <c r="E54" i="43"/>
  <c r="I50" i="43"/>
  <c r="N31" i="43"/>
  <c r="Q50" i="43"/>
  <c r="U74" i="43"/>
  <c r="J50" i="43"/>
  <c r="Q74" i="43"/>
  <c r="U78" i="43"/>
  <c r="E50" i="43"/>
  <c r="R74" i="43"/>
  <c r="Z34" i="43"/>
  <c r="M54" i="43"/>
  <c r="R75" i="43"/>
  <c r="Y50" i="43"/>
  <c r="E99" i="43"/>
  <c r="J66" i="43"/>
  <c r="M58" i="43"/>
  <c r="R78" i="43"/>
  <c r="Z54" i="43"/>
  <c r="J63" i="43"/>
  <c r="M23" i="43"/>
  <c r="M99" i="43"/>
  <c r="Z23" i="43"/>
  <c r="E91" i="43"/>
  <c r="F102" i="43"/>
  <c r="I23" i="43"/>
  <c r="I43" i="43"/>
  <c r="I107" i="43"/>
  <c r="R26" i="43"/>
  <c r="Q62" i="43"/>
  <c r="F90" i="43"/>
  <c r="F99" i="43"/>
  <c r="J23" i="43"/>
  <c r="J43" i="43"/>
  <c r="I66" i="43"/>
  <c r="I78" i="43"/>
  <c r="N23" i="43"/>
  <c r="N54" i="43"/>
  <c r="M103" i="43"/>
  <c r="Q30" i="43"/>
  <c r="Q63" i="43"/>
  <c r="R79" i="43"/>
  <c r="V54" i="43"/>
  <c r="Y27" i="43"/>
  <c r="I46" i="43"/>
  <c r="M26" i="43"/>
  <c r="N103" i="43"/>
  <c r="R63" i="43"/>
  <c r="U23" i="43"/>
  <c r="U63" i="43"/>
  <c r="J46" i="43"/>
  <c r="R66" i="43"/>
  <c r="U26" i="43"/>
  <c r="V66" i="43"/>
  <c r="Z43" i="43"/>
  <c r="F47" i="43"/>
  <c r="F26" i="43"/>
  <c r="J27" i="43"/>
  <c r="I87" i="43"/>
  <c r="M63" i="43"/>
  <c r="Q43" i="43"/>
  <c r="F23" i="43"/>
  <c r="J87" i="43"/>
  <c r="N63" i="43"/>
  <c r="M87" i="43"/>
  <c r="R43" i="43"/>
  <c r="Z50" i="43"/>
  <c r="M43" i="43"/>
  <c r="M66" i="43"/>
  <c r="M90" i="43"/>
  <c r="R46" i="43"/>
  <c r="U99" i="43"/>
  <c r="N71" i="43"/>
  <c r="U43" i="43"/>
  <c r="Z63" i="43"/>
  <c r="F27" i="43"/>
  <c r="J26" i="43"/>
  <c r="F46" i="43"/>
  <c r="I90" i="43"/>
  <c r="J90" i="43"/>
  <c r="E106" i="43"/>
  <c r="F63" i="43"/>
  <c r="I14" i="43"/>
  <c r="J38" i="43"/>
  <c r="I62" i="43"/>
  <c r="J102" i="43"/>
  <c r="M19" i="43"/>
  <c r="M46" i="43"/>
  <c r="M74" i="43"/>
  <c r="Q23" i="43"/>
  <c r="Q54" i="43"/>
  <c r="Q99" i="43"/>
  <c r="U46" i="43"/>
  <c r="U79" i="43"/>
  <c r="Z74" i="43"/>
  <c r="E27" i="43"/>
  <c r="F43" i="43"/>
  <c r="E23" i="43"/>
  <c r="I99" i="43"/>
  <c r="E107" i="43"/>
  <c r="E43" i="43"/>
  <c r="J99" i="43"/>
  <c r="N43" i="43"/>
  <c r="N91" i="43"/>
  <c r="F91" i="43"/>
  <c r="E103" i="43"/>
  <c r="E63" i="43"/>
  <c r="E39" i="43"/>
  <c r="I63" i="43"/>
  <c r="J103" i="43"/>
  <c r="N47" i="43"/>
  <c r="N74" i="43"/>
  <c r="R23" i="43"/>
  <c r="R54" i="43"/>
  <c r="Q78" i="43"/>
  <c r="U87" i="43"/>
  <c r="Z78" i="43"/>
  <c r="J42" i="43"/>
  <c r="V42" i="43"/>
  <c r="U42" i="43"/>
  <c r="M42" i="43"/>
  <c r="Z42" i="43"/>
  <c r="Y42" i="43"/>
  <c r="R83" i="43"/>
  <c r="J83" i="43"/>
  <c r="U83" i="43"/>
  <c r="F83" i="43"/>
  <c r="N83" i="43"/>
  <c r="M83" i="43"/>
  <c r="Z83" i="43"/>
  <c r="R95" i="43"/>
  <c r="U95" i="43"/>
  <c r="F95" i="43"/>
  <c r="N95" i="43"/>
  <c r="R59" i="43"/>
  <c r="U59" i="43"/>
  <c r="F59" i="43"/>
  <c r="N59" i="43"/>
  <c r="R39" i="43"/>
  <c r="U39" i="43"/>
  <c r="F39" i="43"/>
  <c r="R19" i="43"/>
  <c r="U19" i="43"/>
  <c r="F19" i="43"/>
  <c r="E86" i="43"/>
  <c r="F103" i="43"/>
  <c r="F75" i="43"/>
  <c r="E51" i="43"/>
  <c r="F38" i="43"/>
  <c r="J14" i="43"/>
  <c r="I39" i="43"/>
  <c r="I51" i="43"/>
  <c r="J75" i="43"/>
  <c r="I106" i="43"/>
  <c r="M47" i="43"/>
  <c r="M59" i="43"/>
  <c r="M106" i="43"/>
  <c r="M91" i="43"/>
  <c r="Q31" i="43"/>
  <c r="Q98" i="43"/>
  <c r="Q83" i="43"/>
  <c r="V50" i="43"/>
  <c r="Y30" i="43"/>
  <c r="Y95" i="43"/>
  <c r="J62" i="43"/>
  <c r="V62" i="43"/>
  <c r="U62" i="43"/>
  <c r="M62" i="43"/>
  <c r="Z62" i="43"/>
  <c r="Y62" i="43"/>
  <c r="Z94" i="43"/>
  <c r="R94" i="43"/>
  <c r="Q94" i="43"/>
  <c r="I94" i="43"/>
  <c r="V94" i="43"/>
  <c r="U94" i="43"/>
  <c r="E38" i="43"/>
  <c r="J94" i="43"/>
  <c r="N62" i="43"/>
  <c r="M75" i="43"/>
  <c r="R98" i="43"/>
  <c r="Q86" i="43"/>
  <c r="V83" i="43"/>
  <c r="Z30" i="43"/>
  <c r="Z95" i="43"/>
  <c r="Z58" i="43"/>
  <c r="R58" i="43"/>
  <c r="Q58" i="43"/>
  <c r="I58" i="43"/>
  <c r="V58" i="43"/>
  <c r="U58" i="43"/>
  <c r="N79" i="43"/>
  <c r="E79" i="43"/>
  <c r="Z79" i="43"/>
  <c r="Y79" i="43"/>
  <c r="Q79" i="43"/>
  <c r="N75" i="43"/>
  <c r="E75" i="43"/>
  <c r="Z75" i="43"/>
  <c r="Y75" i="43"/>
  <c r="Q75" i="43"/>
  <c r="N55" i="43"/>
  <c r="E55" i="43"/>
  <c r="Z55" i="43"/>
  <c r="Y55" i="43"/>
  <c r="Q55" i="43"/>
  <c r="N35" i="43"/>
  <c r="E35" i="43"/>
  <c r="Z35" i="43"/>
  <c r="Y35" i="43"/>
  <c r="Q35" i="43"/>
  <c r="N15" i="43"/>
  <c r="E15" i="43"/>
  <c r="Z15" i="43"/>
  <c r="Y15" i="43"/>
  <c r="Q15" i="43"/>
  <c r="F82" i="43"/>
  <c r="E62" i="43"/>
  <c r="F35" i="43"/>
  <c r="J15" i="43"/>
  <c r="I30" i="43"/>
  <c r="I42" i="43"/>
  <c r="I95" i="43"/>
  <c r="M50" i="43"/>
  <c r="M94" i="43"/>
  <c r="R15" i="43"/>
  <c r="Q51" i="43"/>
  <c r="V75" i="43"/>
  <c r="Y59" i="43"/>
  <c r="J22" i="43"/>
  <c r="V22" i="43"/>
  <c r="U22" i="43"/>
  <c r="M22" i="43"/>
  <c r="Z22" i="43"/>
  <c r="Y22" i="43"/>
  <c r="Z38" i="43"/>
  <c r="R38" i="43"/>
  <c r="Q38" i="43"/>
  <c r="I38" i="43"/>
  <c r="V38" i="43"/>
  <c r="U38" i="43"/>
  <c r="F14" i="43"/>
  <c r="E82" i="43"/>
  <c r="F71" i="43"/>
  <c r="E59" i="43"/>
  <c r="F22" i="43"/>
  <c r="I55" i="43"/>
  <c r="J67" i="43"/>
  <c r="J95" i="43"/>
  <c r="N38" i="43"/>
  <c r="N94" i="43"/>
  <c r="Q19" i="43"/>
  <c r="R51" i="43"/>
  <c r="Q70" i="43"/>
  <c r="R102" i="43"/>
  <c r="R90" i="43"/>
  <c r="U55" i="43"/>
  <c r="V95" i="43"/>
  <c r="U90" i="43"/>
  <c r="Y38" i="43"/>
  <c r="Z59" i="43"/>
  <c r="Y106" i="43"/>
  <c r="J86" i="43"/>
  <c r="V86" i="43"/>
  <c r="U86" i="43"/>
  <c r="M86" i="43"/>
  <c r="Z86" i="43"/>
  <c r="Y86" i="43"/>
  <c r="F86" i="43"/>
  <c r="Z18" i="43"/>
  <c r="R18" i="43"/>
  <c r="Q18" i="43"/>
  <c r="I18" i="43"/>
  <c r="V18" i="43"/>
  <c r="U18" i="43"/>
  <c r="J107" i="43"/>
  <c r="V107" i="43"/>
  <c r="U107" i="43"/>
  <c r="M107" i="43"/>
  <c r="Z107" i="43"/>
  <c r="Y107" i="43"/>
  <c r="J31" i="43"/>
  <c r="V31" i="43"/>
  <c r="U31" i="43"/>
  <c r="M31" i="43"/>
  <c r="Z31" i="43"/>
  <c r="Y31" i="43"/>
  <c r="F79" i="43"/>
  <c r="E71" i="43"/>
  <c r="F58" i="43"/>
  <c r="E22" i="43"/>
  <c r="I19" i="43"/>
  <c r="I31" i="43"/>
  <c r="J55" i="43"/>
  <c r="I79" i="43"/>
  <c r="M14" i="43"/>
  <c r="M27" i="43"/>
  <c r="M39" i="43"/>
  <c r="M95" i="43"/>
  <c r="M79" i="43"/>
  <c r="Q22" i="43"/>
  <c r="R35" i="43"/>
  <c r="Q71" i="43"/>
  <c r="Q106" i="43"/>
  <c r="U35" i="43"/>
  <c r="V55" i="43"/>
  <c r="Y39" i="43"/>
  <c r="J98" i="43"/>
  <c r="V98" i="43"/>
  <c r="U98" i="43"/>
  <c r="M98" i="43"/>
  <c r="Z98" i="43"/>
  <c r="Y98" i="43"/>
  <c r="F62" i="43"/>
  <c r="V14" i="43"/>
  <c r="N14" i="43"/>
  <c r="Z14" i="43"/>
  <c r="Y14" i="43"/>
  <c r="E14" i="43"/>
  <c r="R14" i="43"/>
  <c r="Q14" i="43"/>
  <c r="R70" i="43"/>
  <c r="U70" i="43"/>
  <c r="F70" i="43"/>
  <c r="N70" i="43"/>
  <c r="R30" i="43"/>
  <c r="U30" i="43"/>
  <c r="F30" i="43"/>
  <c r="F98" i="43"/>
  <c r="E70" i="43"/>
  <c r="E58" i="43"/>
  <c r="F31" i="43"/>
  <c r="E19" i="43"/>
  <c r="J19" i="43"/>
  <c r="J58" i="43"/>
  <c r="J70" i="43"/>
  <c r="J79" i="43"/>
  <c r="M15" i="43"/>
  <c r="N39" i="43"/>
  <c r="M67" i="43"/>
  <c r="N98" i="43"/>
  <c r="R22" i="43"/>
  <c r="Q39" i="43"/>
  <c r="R71" i="43"/>
  <c r="Q107" i="43"/>
  <c r="U15" i="43"/>
  <c r="V35" i="43"/>
  <c r="V59" i="43"/>
  <c r="U102" i="43"/>
  <c r="Y18" i="43"/>
  <c r="Z39" i="43"/>
  <c r="Y67" i="43"/>
  <c r="Z82" i="43"/>
  <c r="R82" i="43"/>
  <c r="Q82" i="43"/>
  <c r="I82" i="43"/>
  <c r="V82" i="43"/>
  <c r="U82" i="43"/>
  <c r="Z91" i="43"/>
  <c r="Y91" i="43"/>
  <c r="R91" i="43"/>
  <c r="Q91" i="43"/>
  <c r="I91" i="43"/>
  <c r="V91" i="43"/>
  <c r="U91" i="43"/>
  <c r="Z27" i="43"/>
  <c r="R27" i="43"/>
  <c r="Q27" i="43"/>
  <c r="I27" i="43"/>
  <c r="V27" i="43"/>
  <c r="U27" i="43"/>
  <c r="F67" i="43"/>
  <c r="E31" i="43"/>
  <c r="F18" i="43"/>
  <c r="I59" i="43"/>
  <c r="J82" i="43"/>
  <c r="M18" i="43"/>
  <c r="M30" i="43"/>
  <c r="N42" i="43"/>
  <c r="N82" i="43"/>
  <c r="Q42" i="43"/>
  <c r="R55" i="43"/>
  <c r="R107" i="43"/>
  <c r="V15" i="43"/>
  <c r="V39" i="43"/>
  <c r="Y19" i="43"/>
  <c r="Y70" i="43"/>
  <c r="Y82" i="43"/>
  <c r="J71" i="43"/>
  <c r="V71" i="43"/>
  <c r="U71" i="43"/>
  <c r="M71" i="43"/>
  <c r="Z71" i="43"/>
  <c r="Y71" i="43"/>
  <c r="J51" i="43"/>
  <c r="V51" i="43"/>
  <c r="U51" i="43"/>
  <c r="M51" i="43"/>
  <c r="Z51" i="43"/>
  <c r="Y51" i="43"/>
  <c r="R106" i="43"/>
  <c r="J106" i="43"/>
  <c r="U106" i="43"/>
  <c r="F106" i="43"/>
  <c r="N106" i="43"/>
  <c r="R50" i="43"/>
  <c r="U50" i="43"/>
  <c r="F50" i="43"/>
  <c r="Z103" i="43"/>
  <c r="R103" i="43"/>
  <c r="Q103" i="43"/>
  <c r="I103" i="43"/>
  <c r="V103" i="43"/>
  <c r="U103" i="43"/>
  <c r="Z67" i="43"/>
  <c r="R67" i="43"/>
  <c r="Q67" i="43"/>
  <c r="I67" i="43"/>
  <c r="V67" i="43"/>
  <c r="U67" i="43"/>
  <c r="Z47" i="43"/>
  <c r="R47" i="43"/>
  <c r="Q47" i="43"/>
  <c r="I47" i="43"/>
  <c r="V47" i="43"/>
  <c r="U47" i="43"/>
  <c r="E98" i="43"/>
  <c r="F55" i="43"/>
  <c r="I22" i="43"/>
  <c r="N90" i="43"/>
  <c r="E90" i="43"/>
  <c r="Z90" i="43"/>
  <c r="Y90" i="43"/>
  <c r="Q90" i="43"/>
  <c r="N102" i="43"/>
  <c r="E102" i="43"/>
  <c r="Z102" i="43"/>
  <c r="Y102" i="43"/>
  <c r="Q102" i="43"/>
  <c r="N66" i="43"/>
  <c r="E66" i="43"/>
  <c r="Z66" i="43"/>
  <c r="Y66" i="43"/>
  <c r="Q66" i="43"/>
  <c r="N46" i="43"/>
  <c r="E46" i="43"/>
  <c r="Z46" i="43"/>
  <c r="Y46" i="43"/>
  <c r="Q46" i="43"/>
  <c r="N26" i="43"/>
  <c r="E26" i="43"/>
  <c r="Z26" i="43"/>
  <c r="Y26" i="43"/>
  <c r="Q26" i="43"/>
  <c r="F107" i="43"/>
  <c r="E95" i="43"/>
  <c r="E67" i="43"/>
  <c r="F42" i="43"/>
  <c r="E30" i="43"/>
  <c r="E18" i="43"/>
  <c r="I35" i="43"/>
  <c r="J47" i="43"/>
  <c r="J59" i="43"/>
  <c r="I102" i="43"/>
  <c r="I83" i="43"/>
  <c r="N18" i="43"/>
  <c r="N30" i="43"/>
  <c r="M55" i="43"/>
  <c r="M70" i="43"/>
  <c r="M102" i="43"/>
  <c r="N86" i="43"/>
  <c r="R42" i="43"/>
  <c r="Q59" i="43"/>
  <c r="V19" i="43"/>
  <c r="U66" i="43"/>
  <c r="V106" i="43"/>
  <c r="Z19" i="43"/>
  <c r="Y47" i="43"/>
  <c r="Z70" i="43"/>
  <c r="Y83" i="43"/>
  <c r="Q87" i="43"/>
  <c r="R99" i="43"/>
  <c r="R87" i="43"/>
  <c r="Y23" i="43"/>
  <c r="Y43" i="43"/>
  <c r="Y63" i="43"/>
  <c r="Y74" i="43"/>
  <c r="Y99" i="43"/>
  <c r="Y78" i="43"/>
  <c r="Y87" i="43"/>
  <c r="Z99" i="43"/>
  <c r="Z87" i="43"/>
  <c r="N99" i="43"/>
  <c r="N87" i="43"/>
  <c r="T29" i="40"/>
  <c r="U37" i="40"/>
  <c r="Q17" i="40"/>
  <c r="Y18" i="40"/>
  <c r="Y41" i="40"/>
  <c r="Y17" i="40"/>
  <c r="Y33" i="40"/>
  <c r="P17" i="40"/>
  <c r="Y34" i="40"/>
  <c r="P33" i="40"/>
  <c r="X25" i="40"/>
  <c r="P28" i="40"/>
  <c r="Q36" i="40"/>
  <c r="X18" i="40"/>
  <c r="X28" i="40"/>
  <c r="X34" i="40"/>
  <c r="Q28" i="40"/>
  <c r="Y28" i="40"/>
  <c r="U42" i="40"/>
  <c r="X19" i="40"/>
  <c r="T19" i="40"/>
  <c r="U27" i="40"/>
  <c r="T35" i="40"/>
  <c r="U41" i="40"/>
  <c r="Q25" i="40"/>
  <c r="Y19" i="40"/>
  <c r="Y25" i="40"/>
  <c r="Y35" i="40"/>
  <c r="X42" i="40"/>
  <c r="Q19" i="40"/>
  <c r="T27" i="40"/>
  <c r="P41" i="40"/>
  <c r="U35" i="40"/>
  <c r="X36" i="40"/>
  <c r="Y42" i="40"/>
  <c r="X35" i="40"/>
  <c r="U19" i="40"/>
  <c r="X26" i="40"/>
  <c r="P35" i="40"/>
  <c r="Q41" i="40"/>
  <c r="T20" i="40"/>
  <c r="U28" i="40"/>
  <c r="T36" i="40"/>
  <c r="U36" i="40"/>
  <c r="Q20" i="40"/>
  <c r="Y20" i="40"/>
  <c r="Y26" i="40"/>
  <c r="Y36" i="40"/>
  <c r="Q26" i="40"/>
  <c r="T28" i="40"/>
  <c r="X20" i="40"/>
  <c r="L17" i="40"/>
  <c r="P27" i="40"/>
  <c r="Q35" i="40"/>
  <c r="Q34" i="40"/>
  <c r="U18" i="40"/>
  <c r="X17" i="40"/>
  <c r="X27" i="40"/>
  <c r="X33" i="40"/>
  <c r="Y23" i="40"/>
  <c r="X41" i="40"/>
  <c r="U29" i="40"/>
  <c r="T37" i="40"/>
  <c r="Q39" i="40"/>
  <c r="X23" i="40"/>
  <c r="X31" i="40"/>
  <c r="X39" i="40"/>
  <c r="Y31" i="40"/>
  <c r="U23" i="40"/>
  <c r="P21" i="40"/>
  <c r="P29" i="40"/>
  <c r="Q21" i="40"/>
  <c r="Q29" i="40"/>
  <c r="X21" i="40"/>
  <c r="X29" i="40"/>
  <c r="X37" i="40"/>
  <c r="P37" i="40"/>
  <c r="T21" i="40"/>
  <c r="Y21" i="40"/>
  <c r="Y37" i="40"/>
  <c r="X15" i="40"/>
  <c r="Y15" i="40"/>
  <c r="Q15" i="40"/>
  <c r="Q33" i="40"/>
  <c r="Q42" i="40"/>
  <c r="U16" i="40"/>
  <c r="U20" i="40"/>
  <c r="U25" i="40"/>
  <c r="U34" i="40"/>
  <c r="U33" i="40"/>
  <c r="P42" i="40"/>
  <c r="T25" i="40"/>
  <c r="T34" i="40"/>
  <c r="P16" i="40"/>
  <c r="P20" i="40"/>
  <c r="P25" i="40"/>
  <c r="P34" i="40"/>
  <c r="T17" i="40"/>
  <c r="T26" i="40"/>
  <c r="T40" i="40"/>
  <c r="U17" i="40"/>
  <c r="U26" i="40"/>
  <c r="U40" i="40"/>
  <c r="P26" i="40"/>
  <c r="P18" i="40"/>
  <c r="Q18" i="40"/>
  <c r="T18" i="40"/>
  <c r="T41" i="40"/>
  <c r="T42" i="40"/>
  <c r="T23" i="40"/>
  <c r="T31" i="40"/>
  <c r="T39" i="40"/>
  <c r="U31" i="40"/>
  <c r="U39" i="40"/>
  <c r="P15" i="40"/>
  <c r="P23" i="40"/>
  <c r="P31" i="40"/>
  <c r="P39" i="40"/>
  <c r="E7" i="43" l="1"/>
  <c r="F5" i="43"/>
  <c r="F7" i="43"/>
  <c r="E4" i="43"/>
  <c r="F3" i="43"/>
  <c r="E6" i="43"/>
  <c r="F6" i="43"/>
  <c r="E5" i="43"/>
  <c r="E3" i="43"/>
  <c r="F8" i="43"/>
  <c r="E8" i="43"/>
  <c r="F4" i="43"/>
  <c r="L25" i="40"/>
  <c r="L33" i="40"/>
  <c r="L41" i="40"/>
  <c r="M18" i="40"/>
  <c r="M19" i="40"/>
  <c r="M20" i="40"/>
  <c r="M22" i="40"/>
  <c r="M26" i="40"/>
  <c r="M27" i="40"/>
  <c r="M28" i="40"/>
  <c r="M30" i="40"/>
  <c r="M34" i="40"/>
  <c r="M35" i="40"/>
  <c r="M36" i="40"/>
  <c r="M38" i="40"/>
  <c r="M42" i="40"/>
  <c r="L16" i="40"/>
  <c r="L18" i="40"/>
  <c r="L19" i="40"/>
  <c r="L20" i="40"/>
  <c r="L22" i="40"/>
  <c r="L23" i="40"/>
  <c r="L24" i="40"/>
  <c r="L26" i="40"/>
  <c r="L27" i="40"/>
  <c r="L28" i="40"/>
  <c r="L30" i="40"/>
  <c r="L31" i="40"/>
  <c r="L32" i="40"/>
  <c r="L34" i="40"/>
  <c r="L35" i="40"/>
  <c r="L36" i="40"/>
  <c r="L38" i="40"/>
  <c r="L39" i="40"/>
  <c r="L42" i="40"/>
  <c r="M41" i="40" l="1"/>
  <c r="M33" i="40"/>
  <c r="M25" i="40"/>
  <c r="M17" i="40"/>
  <c r="M40" i="40"/>
  <c r="M32" i="40"/>
  <c r="M24" i="40"/>
  <c r="M16" i="40"/>
  <c r="M39" i="40"/>
  <c r="M31" i="40"/>
  <c r="M23" i="40"/>
  <c r="M37" i="40"/>
  <c r="M29" i="40"/>
  <c r="M21" i="40"/>
  <c r="L40" i="40"/>
  <c r="L37" i="40"/>
  <c r="L29" i="40"/>
  <c r="L21" i="40"/>
  <c r="E16" i="40"/>
  <c r="D17" i="40"/>
  <c r="D18" i="40"/>
  <c r="E19" i="40"/>
  <c r="E20" i="40"/>
  <c r="E21" i="40"/>
  <c r="E22" i="40"/>
  <c r="E23" i="40"/>
  <c r="E24" i="40"/>
  <c r="H25" i="40"/>
  <c r="D28" i="40"/>
  <c r="E29" i="40"/>
  <c r="D30" i="40"/>
  <c r="I31" i="40"/>
  <c r="D33" i="40"/>
  <c r="D34" i="40"/>
  <c r="E36" i="40"/>
  <c r="D37" i="40"/>
  <c r="D40" i="40"/>
  <c r="H41" i="40"/>
  <c r="D42" i="40"/>
  <c r="E6" i="40" l="1"/>
  <c r="H27" i="40"/>
  <c r="D29" i="40"/>
  <c r="H29" i="40"/>
  <c r="D20" i="40"/>
  <c r="D16" i="40"/>
  <c r="E18" i="40"/>
  <c r="I25" i="40"/>
  <c r="E42" i="40"/>
  <c r="E41" i="40"/>
  <c r="D41" i="40"/>
  <c r="E40" i="40"/>
  <c r="D39" i="40"/>
  <c r="E39" i="40"/>
  <c r="E38" i="40"/>
  <c r="D38" i="40"/>
  <c r="E37" i="40"/>
  <c r="I37" i="40"/>
  <c r="D36" i="40"/>
  <c r="D35" i="40"/>
  <c r="E35" i="40"/>
  <c r="H34" i="40"/>
  <c r="E34" i="40"/>
  <c r="E33" i="40"/>
  <c r="H33" i="40"/>
  <c r="E32" i="40"/>
  <c r="D32" i="40"/>
  <c r="E31" i="40"/>
  <c r="D31" i="40"/>
  <c r="E30" i="40"/>
  <c r="E28" i="40"/>
  <c r="I27" i="40"/>
  <c r="D27" i="40"/>
  <c r="E27" i="40"/>
  <c r="D26" i="40"/>
  <c r="E26" i="40"/>
  <c r="D25" i="40"/>
  <c r="E25" i="40"/>
  <c r="D24" i="40"/>
  <c r="D23" i="40"/>
  <c r="D22" i="40"/>
  <c r="D19" i="40"/>
  <c r="D21" i="40"/>
  <c r="I28" i="40"/>
  <c r="H39" i="40"/>
  <c r="I41" i="40"/>
  <c r="E17" i="40"/>
  <c r="I39" i="40"/>
  <c r="I33" i="40"/>
  <c r="H35" i="40"/>
  <c r="I35" i="40"/>
  <c r="H30" i="40"/>
  <c r="I34" i="40"/>
  <c r="H42" i="40"/>
  <c r="H38" i="40"/>
  <c r="I42" i="40"/>
  <c r="I30" i="40"/>
  <c r="I38" i="40"/>
  <c r="I29" i="40"/>
  <c r="H31" i="40"/>
  <c r="H37" i="40"/>
  <c r="H28" i="40"/>
  <c r="I40" i="40"/>
  <c r="I32" i="40"/>
  <c r="I24" i="40"/>
  <c r="H36" i="40"/>
  <c r="H26" i="40"/>
  <c r="I36" i="40"/>
  <c r="I26" i="40"/>
  <c r="H40" i="40"/>
  <c r="H32" i="40"/>
  <c r="H24" i="40"/>
  <c r="H20" i="40" l="1"/>
  <c r="B6" i="40"/>
  <c r="B5" i="40"/>
  <c r="B4" i="40"/>
  <c r="X20" i="39"/>
  <c r="M20" i="39" s="1"/>
  <c r="X19" i="39"/>
  <c r="M19" i="39" s="1"/>
  <c r="X18" i="39"/>
  <c r="L18" i="39" s="1"/>
  <c r="X17" i="39"/>
  <c r="I17" i="39" s="1"/>
  <c r="X16" i="39"/>
  <c r="H16" i="39" s="1"/>
  <c r="X15" i="39"/>
  <c r="D15" i="39" s="1"/>
  <c r="X14" i="39"/>
  <c r="E14" i="39" s="1"/>
  <c r="X13" i="39"/>
  <c r="M13" i="39" s="1"/>
  <c r="X12" i="39"/>
  <c r="M12" i="39" s="1"/>
  <c r="D5" i="39"/>
  <c r="C5" i="39"/>
  <c r="B5" i="39"/>
  <c r="C4" i="39"/>
  <c r="B4" i="39"/>
  <c r="C3" i="39"/>
  <c r="B3" i="39"/>
  <c r="X21" i="38"/>
  <c r="X20" i="38"/>
  <c r="X19" i="38"/>
  <c r="X18" i="38"/>
  <c r="X17" i="38"/>
  <c r="X16" i="38"/>
  <c r="X15" i="38"/>
  <c r="X14" i="38"/>
  <c r="X13" i="38"/>
  <c r="D8" i="38"/>
  <c r="C8" i="38"/>
  <c r="B8" i="38"/>
  <c r="D7" i="38"/>
  <c r="C7" i="38"/>
  <c r="B7" i="38"/>
  <c r="D6" i="38"/>
  <c r="C6" i="38"/>
  <c r="B6" i="38"/>
  <c r="D5" i="38"/>
  <c r="C5" i="38"/>
  <c r="B5" i="38"/>
  <c r="D4" i="38"/>
  <c r="C4" i="38"/>
  <c r="B4" i="38"/>
  <c r="D9" i="37"/>
  <c r="C9" i="37"/>
  <c r="B9" i="37"/>
  <c r="X15" i="37"/>
  <c r="I15" i="37" s="1"/>
  <c r="X16" i="37"/>
  <c r="H16" i="37" s="1"/>
  <c r="X17" i="37"/>
  <c r="I17" i="37" s="1"/>
  <c r="X18" i="37"/>
  <c r="I18" i="37" s="1"/>
  <c r="X19" i="37"/>
  <c r="I19" i="37" s="1"/>
  <c r="X20" i="37"/>
  <c r="I20" i="37" s="1"/>
  <c r="X21" i="37"/>
  <c r="I21" i="37" s="1"/>
  <c r="X22" i="37"/>
  <c r="E22" i="37" s="1"/>
  <c r="X14" i="37"/>
  <c r="D14" i="37" s="1"/>
  <c r="D8" i="37"/>
  <c r="C8" i="37"/>
  <c r="B8" i="37"/>
  <c r="D7" i="37"/>
  <c r="C7" i="37"/>
  <c r="B7" i="37"/>
  <c r="D6" i="37"/>
  <c r="C6" i="37"/>
  <c r="B6" i="37"/>
  <c r="D5" i="37"/>
  <c r="C5" i="37"/>
  <c r="B5" i="37"/>
  <c r="X21" i="36"/>
  <c r="Q21" i="36" s="1"/>
  <c r="X20" i="36"/>
  <c r="Q20" i="36" s="1"/>
  <c r="X19" i="36"/>
  <c r="Q19" i="36" s="1"/>
  <c r="X18" i="36"/>
  <c r="M18" i="36" s="1"/>
  <c r="X17" i="36"/>
  <c r="M17" i="36" s="1"/>
  <c r="X16" i="36"/>
  <c r="P16" i="36" s="1"/>
  <c r="X15" i="36"/>
  <c r="H15" i="36" s="1"/>
  <c r="X14" i="36"/>
  <c r="M14" i="36" s="1"/>
  <c r="X13" i="36"/>
  <c r="P13" i="36" s="1"/>
  <c r="D7" i="36"/>
  <c r="C7" i="36"/>
  <c r="B7" i="36"/>
  <c r="D6" i="36"/>
  <c r="C6" i="36"/>
  <c r="B6" i="36"/>
  <c r="D5" i="36"/>
  <c r="C5" i="36"/>
  <c r="B5" i="36"/>
  <c r="C4" i="36"/>
  <c r="B4" i="36"/>
  <c r="M15" i="40" l="1"/>
  <c r="F6" i="40" s="1"/>
  <c r="I20" i="36"/>
  <c r="I21" i="40"/>
  <c r="D15" i="40"/>
  <c r="E4" i="40" s="1"/>
  <c r="E15" i="40"/>
  <c r="F4" i="40" s="1"/>
  <c r="I20" i="40"/>
  <c r="H14" i="36"/>
  <c r="I14" i="36"/>
  <c r="I15" i="36"/>
  <c r="P15" i="36"/>
  <c r="L13" i="36"/>
  <c r="L15" i="36"/>
  <c r="D20" i="36"/>
  <c r="H13" i="36"/>
  <c r="Q14" i="36"/>
  <c r="E13" i="36"/>
  <c r="D15" i="36"/>
  <c r="E19" i="36"/>
  <c r="U16" i="38"/>
  <c r="D16" i="38"/>
  <c r="E16" i="38"/>
  <c r="P17" i="38"/>
  <c r="E17" i="38"/>
  <c r="D17" i="38"/>
  <c r="U18" i="38"/>
  <c r="D18" i="38"/>
  <c r="E18" i="38"/>
  <c r="L20" i="38"/>
  <c r="E20" i="38"/>
  <c r="D20" i="38"/>
  <c r="U13" i="38"/>
  <c r="E13" i="38"/>
  <c r="D13" i="38"/>
  <c r="U21" i="38"/>
  <c r="E21" i="38"/>
  <c r="D21" i="38"/>
  <c r="T19" i="38"/>
  <c r="E19" i="38"/>
  <c r="D19" i="38"/>
  <c r="Q14" i="38"/>
  <c r="D14" i="38"/>
  <c r="E14" i="38"/>
  <c r="P15" i="38"/>
  <c r="E15" i="38"/>
  <c r="D15" i="38"/>
  <c r="I15" i="38"/>
  <c r="U15" i="38"/>
  <c r="U20" i="38"/>
  <c r="L13" i="38"/>
  <c r="M18" i="38"/>
  <c r="H16" i="40"/>
  <c r="I16" i="40"/>
  <c r="F5" i="40" s="1"/>
  <c r="H15" i="40"/>
  <c r="H18" i="40"/>
  <c r="H23" i="40"/>
  <c r="I18" i="40"/>
  <c r="I23" i="40"/>
  <c r="H17" i="40"/>
  <c r="I17" i="40"/>
  <c r="H22" i="40"/>
  <c r="H19" i="40"/>
  <c r="I22" i="40"/>
  <c r="H21" i="40"/>
  <c r="I19" i="40"/>
  <c r="I16" i="39"/>
  <c r="H13" i="39"/>
  <c r="L13" i="39"/>
  <c r="D12" i="39"/>
  <c r="H14" i="39"/>
  <c r="L16" i="39"/>
  <c r="D13" i="39"/>
  <c r="H15" i="39"/>
  <c r="M17" i="39"/>
  <c r="E13" i="39"/>
  <c r="I15" i="39"/>
  <c r="L15" i="39"/>
  <c r="I13" i="39"/>
  <c r="M15" i="39"/>
  <c r="I14" i="39"/>
  <c r="L14" i="39"/>
  <c r="M18" i="39"/>
  <c r="M14" i="39"/>
  <c r="E12" i="39"/>
  <c r="E15" i="39"/>
  <c r="M16" i="39"/>
  <c r="D20" i="39"/>
  <c r="H12" i="39"/>
  <c r="D14" i="39"/>
  <c r="E20" i="39"/>
  <c r="L17" i="39"/>
  <c r="D19" i="39"/>
  <c r="D18" i="39"/>
  <c r="E19" i="39"/>
  <c r="H20" i="39"/>
  <c r="I12" i="39"/>
  <c r="D17" i="39"/>
  <c r="E18" i="39"/>
  <c r="H19" i="39"/>
  <c r="I20" i="39"/>
  <c r="L12" i="39"/>
  <c r="D16" i="39"/>
  <c r="E17" i="39"/>
  <c r="H18" i="39"/>
  <c r="I19" i="39"/>
  <c r="L20" i="39"/>
  <c r="E16" i="39"/>
  <c r="H17" i="39"/>
  <c r="I18" i="39"/>
  <c r="L19" i="39"/>
  <c r="H13" i="38"/>
  <c r="H16" i="38"/>
  <c r="I13" i="38"/>
  <c r="H15" i="38"/>
  <c r="I16" i="38"/>
  <c r="M13" i="38"/>
  <c r="L15" i="38"/>
  <c r="P13" i="38"/>
  <c r="Q15" i="38"/>
  <c r="H17" i="38"/>
  <c r="L21" i="38"/>
  <c r="T15" i="38"/>
  <c r="P18" i="38"/>
  <c r="U17" i="38"/>
  <c r="Q18" i="38"/>
  <c r="H21" i="38"/>
  <c r="T18" i="38"/>
  <c r="H20" i="38"/>
  <c r="I21" i="38"/>
  <c r="M15" i="38"/>
  <c r="L16" i="38"/>
  <c r="H18" i="38"/>
  <c r="H19" i="38"/>
  <c r="P20" i="38"/>
  <c r="M21" i="38"/>
  <c r="M20" i="38"/>
  <c r="H14" i="38"/>
  <c r="M16" i="38"/>
  <c r="I18" i="38"/>
  <c r="I19" i="38"/>
  <c r="Q20" i="38"/>
  <c r="P21" i="38"/>
  <c r="L18" i="38"/>
  <c r="L19" i="38"/>
  <c r="T20" i="38"/>
  <c r="T14" i="38"/>
  <c r="Q17" i="38"/>
  <c r="U19" i="38"/>
  <c r="U14" i="38"/>
  <c r="T17" i="38"/>
  <c r="Q13" i="38"/>
  <c r="L14" i="38"/>
  <c r="P16" i="38"/>
  <c r="I17" i="38"/>
  <c r="M19" i="38"/>
  <c r="Q21" i="38"/>
  <c r="T13" i="38"/>
  <c r="M14" i="38"/>
  <c r="Q16" i="38"/>
  <c r="L17" i="38"/>
  <c r="P19" i="38"/>
  <c r="I20" i="38"/>
  <c r="T21" i="38"/>
  <c r="P14" i="38"/>
  <c r="T16" i="38"/>
  <c r="M17" i="38"/>
  <c r="Q19" i="38"/>
  <c r="I14" i="38"/>
  <c r="E17" i="37"/>
  <c r="Q17" i="37"/>
  <c r="H19" i="37"/>
  <c r="H17" i="37"/>
  <c r="H21" i="37"/>
  <c r="E21" i="37"/>
  <c r="P21" i="37"/>
  <c r="I22" i="37"/>
  <c r="Q19" i="37"/>
  <c r="E19" i="37"/>
  <c r="H22" i="37"/>
  <c r="I16" i="37"/>
  <c r="E16" i="37"/>
  <c r="D22" i="37"/>
  <c r="D16" i="37"/>
  <c r="H20" i="37"/>
  <c r="E20" i="37"/>
  <c r="D18" i="37"/>
  <c r="H18" i="37"/>
  <c r="E18" i="37"/>
  <c r="D15" i="37"/>
  <c r="H15" i="37"/>
  <c r="E15" i="37"/>
  <c r="H14" i="37"/>
  <c r="E14" i="37"/>
  <c r="I14" i="37"/>
  <c r="Q18" i="37"/>
  <c r="D17" i="37"/>
  <c r="Q16" i="37"/>
  <c r="L15" i="37"/>
  <c r="D21" i="37"/>
  <c r="D19" i="37"/>
  <c r="D20" i="37"/>
  <c r="Q22" i="37"/>
  <c r="Q14" i="37"/>
  <c r="T21" i="37"/>
  <c r="L18" i="37"/>
  <c r="M18" i="37"/>
  <c r="P15" i="37"/>
  <c r="Q15" i="37"/>
  <c r="P14" i="37"/>
  <c r="Q21" i="37"/>
  <c r="P22" i="37"/>
  <c r="U18" i="37"/>
  <c r="U14" i="37"/>
  <c r="T15" i="37"/>
  <c r="U15" i="37"/>
  <c r="U22" i="37"/>
  <c r="T19" i="37"/>
  <c r="U19" i="37"/>
  <c r="T16" i="37"/>
  <c r="T20" i="37"/>
  <c r="M15" i="37"/>
  <c r="L16" i="37"/>
  <c r="L19" i="37"/>
  <c r="U16" i="37"/>
  <c r="U20" i="37"/>
  <c r="L17" i="37"/>
  <c r="T17" i="37"/>
  <c r="P16" i="37"/>
  <c r="M17" i="37"/>
  <c r="U17" i="37"/>
  <c r="U21" i="37"/>
  <c r="M16" i="37"/>
  <c r="P17" i="37"/>
  <c r="T14" i="37"/>
  <c r="T18" i="37"/>
  <c r="T22" i="37"/>
  <c r="P18" i="37"/>
  <c r="M19" i="37"/>
  <c r="L20" i="37"/>
  <c r="P19" i="37"/>
  <c r="M20" i="37"/>
  <c r="L21" i="37"/>
  <c r="L14" i="37"/>
  <c r="P20" i="37"/>
  <c r="M21" i="37"/>
  <c r="L22" i="37"/>
  <c r="M14" i="37"/>
  <c r="Q20" i="37"/>
  <c r="M22" i="37"/>
  <c r="I13" i="36"/>
  <c r="P14" i="36"/>
  <c r="M15" i="36"/>
  <c r="D18" i="36"/>
  <c r="D19" i="36"/>
  <c r="E20" i="36"/>
  <c r="Q13" i="36"/>
  <c r="Q15" i="36"/>
  <c r="H18" i="36"/>
  <c r="H19" i="36"/>
  <c r="L20" i="36"/>
  <c r="I18" i="36"/>
  <c r="I19" i="36"/>
  <c r="E18" i="36"/>
  <c r="D14" i="36"/>
  <c r="E15" i="36"/>
  <c r="D16" i="36"/>
  <c r="L18" i="36"/>
  <c r="M19" i="36"/>
  <c r="D21" i="36"/>
  <c r="D13" i="36"/>
  <c r="E14" i="36"/>
  <c r="E16" i="36"/>
  <c r="P18" i="36"/>
  <c r="P19" i="36"/>
  <c r="I21" i="36"/>
  <c r="Q18" i="36"/>
  <c r="Q16" i="36"/>
  <c r="P17" i="36"/>
  <c r="L19" i="36"/>
  <c r="H20" i="36"/>
  <c r="E21" i="36"/>
  <c r="Q17" i="36"/>
  <c r="H21" i="36"/>
  <c r="M13" i="36"/>
  <c r="L14" i="36"/>
  <c r="H16" i="36"/>
  <c r="E17" i="36"/>
  <c r="M20" i="36"/>
  <c r="L21" i="36"/>
  <c r="I16" i="36"/>
  <c r="H17" i="36"/>
  <c r="P20" i="36"/>
  <c r="M21" i="36"/>
  <c r="L16" i="36"/>
  <c r="I17" i="36"/>
  <c r="P21" i="36"/>
  <c r="M16" i="36"/>
  <c r="L17" i="36"/>
  <c r="D17" i="36"/>
  <c r="E5" i="40" l="1"/>
  <c r="F4" i="36"/>
  <c r="F9" i="37"/>
  <c r="E9" i="37"/>
  <c r="F5" i="39"/>
  <c r="E3" i="39"/>
  <c r="E4" i="39"/>
  <c r="F3" i="39"/>
  <c r="E5" i="39"/>
  <c r="F4" i="39"/>
  <c r="F8" i="38"/>
  <c r="E6" i="38"/>
  <c r="F6" i="38"/>
  <c r="F5" i="38"/>
  <c r="E7" i="38"/>
  <c r="E5" i="38"/>
  <c r="E8" i="38"/>
  <c r="E4" i="38"/>
  <c r="F7" i="38"/>
  <c r="F4" i="38"/>
  <c r="F8" i="37"/>
  <c r="E8" i="37"/>
  <c r="E5" i="37"/>
  <c r="E6" i="37"/>
  <c r="F6" i="37"/>
  <c r="E7" i="37"/>
  <c r="F5" i="37"/>
  <c r="F7" i="37"/>
  <c r="E7" i="36"/>
  <c r="E6" i="36"/>
  <c r="F7" i="36"/>
  <c r="F6" i="36"/>
  <c r="F5" i="36"/>
  <c r="E5" i="36"/>
  <c r="C5" i="32" l="1"/>
  <c r="I22" i="32"/>
  <c r="D21" i="32"/>
  <c r="I20" i="32"/>
  <c r="H19" i="32"/>
  <c r="I18" i="32"/>
  <c r="D17" i="32"/>
  <c r="I16" i="32"/>
  <c r="H16" i="32"/>
  <c r="I15" i="32"/>
  <c r="E14" i="32"/>
  <c r="D6" i="32"/>
  <c r="C6" i="32"/>
  <c r="B6" i="32"/>
  <c r="D5" i="32"/>
  <c r="B5" i="32"/>
  <c r="D5" i="11"/>
  <c r="C5" i="11"/>
  <c r="I19" i="32" l="1"/>
  <c r="D16" i="32"/>
  <c r="H17" i="32"/>
  <c r="E19" i="32"/>
  <c r="E18" i="32"/>
  <c r="D19" i="32"/>
  <c r="E16" i="32"/>
  <c r="D18" i="32"/>
  <c r="E21" i="32"/>
  <c r="H21" i="32"/>
  <c r="H14" i="32"/>
  <c r="E17" i="32"/>
  <c r="I17" i="32"/>
  <c r="I14" i="32"/>
  <c r="I21" i="32"/>
  <c r="D22" i="32"/>
  <c r="E15" i="32"/>
  <c r="H18" i="32"/>
  <c r="D20" i="32"/>
  <c r="E22" i="32"/>
  <c r="H15" i="32"/>
  <c r="E20" i="32"/>
  <c r="H22" i="32"/>
  <c r="D14" i="32"/>
  <c r="E5" i="32" s="1"/>
  <c r="H20" i="32"/>
  <c r="E6" i="32" l="1"/>
  <c r="F5" i="32"/>
  <c r="F6" i="32"/>
  <c r="X20" i="11"/>
  <c r="X19" i="11"/>
  <c r="X18" i="11"/>
  <c r="X17" i="11"/>
  <c r="X16" i="11"/>
  <c r="X15" i="11"/>
  <c r="X14" i="11"/>
  <c r="X13" i="11"/>
  <c r="X12" i="11"/>
  <c r="D4" i="11"/>
  <c r="C4" i="11"/>
  <c r="D3" i="11"/>
  <c r="C3" i="11"/>
  <c r="E14" i="11" l="1"/>
  <c r="M14" i="11"/>
  <c r="I14" i="11"/>
  <c r="F4" i="11" s="1"/>
  <c r="E15" i="11"/>
  <c r="M15" i="11"/>
  <c r="I15" i="11"/>
  <c r="M17" i="11"/>
  <c r="I17" i="11"/>
  <c r="E17" i="11"/>
  <c r="I16" i="11"/>
  <c r="E16" i="11"/>
  <c r="F3" i="11" s="1"/>
  <c r="M16" i="11"/>
  <c r="M18" i="11"/>
  <c r="I18" i="11"/>
  <c r="E18" i="11"/>
  <c r="E13" i="11"/>
  <c r="I13" i="11"/>
  <c r="M13" i="11"/>
  <c r="M19" i="11"/>
  <c r="I19" i="11"/>
  <c r="E19" i="11"/>
  <c r="M12" i="11"/>
  <c r="I12" i="11"/>
  <c r="E12" i="11"/>
  <c r="L12" i="11"/>
  <c r="M20" i="11"/>
  <c r="I20" i="11"/>
  <c r="E20" i="11"/>
  <c r="D16" i="11"/>
  <c r="H16" i="11"/>
  <c r="L16" i="11"/>
  <c r="D14" i="11"/>
  <c r="H14" i="11"/>
  <c r="L14" i="11"/>
  <c r="E5" i="11" s="1"/>
  <c r="D17" i="11"/>
  <c r="H17" i="11"/>
  <c r="L17" i="11"/>
  <c r="D12" i="11"/>
  <c r="H12" i="11"/>
  <c r="H19" i="11"/>
  <c r="L19" i="11"/>
  <c r="D19" i="11"/>
  <c r="D15" i="11"/>
  <c r="L15" i="11"/>
  <c r="H15" i="11"/>
  <c r="L18" i="11"/>
  <c r="D18" i="11"/>
  <c r="H18" i="11"/>
  <c r="D13" i="11"/>
  <c r="H13" i="11"/>
  <c r="L13" i="11"/>
  <c r="D20" i="11"/>
  <c r="H20" i="11"/>
  <c r="L20" i="11"/>
  <c r="E3" i="11" l="1"/>
  <c r="E4" i="11"/>
  <c r="F5" i="11"/>
</calcChain>
</file>

<file path=xl/sharedStrings.xml><?xml version="1.0" encoding="utf-8"?>
<sst xmlns="http://schemas.openxmlformats.org/spreadsheetml/2006/main" count="397" uniqueCount="166">
  <si>
    <t>OF</t>
  </si>
  <si>
    <t>Time (s)</t>
  </si>
  <si>
    <t>Dev (%)</t>
  </si>
  <si>
    <t>#Best</t>
  </si>
  <si>
    <t>Instance</t>
  </si>
  <si>
    <t>Time</t>
  </si>
  <si>
    <t>Best</t>
  </si>
  <si>
    <t>adjnoun</t>
  </si>
  <si>
    <t>as-22july06</t>
  </si>
  <si>
    <t>astro-ph</t>
  </si>
  <si>
    <t>cond-mat-2003</t>
  </si>
  <si>
    <t>cond-mat-2005</t>
  </si>
  <si>
    <t>adjnoun.txt</t>
  </si>
  <si>
    <t>as-22july06.txt</t>
  </si>
  <si>
    <t>dolphins.txt</t>
  </si>
  <si>
    <t>football.txt</t>
  </si>
  <si>
    <t>hep-th.txt</t>
  </si>
  <si>
    <t>lesmis.txt</t>
  </si>
  <si>
    <t>netscience.txt</t>
  </si>
  <si>
    <t>polbooks.txt</t>
  </si>
  <si>
    <t>power.txt</t>
  </si>
  <si>
    <t>zachary.txt</t>
  </si>
  <si>
    <t>anna</t>
  </si>
  <si>
    <t>cond-mat.txt</t>
  </si>
  <si>
    <t>david.txt</t>
  </si>
  <si>
    <t>gplus_500.txt</t>
  </si>
  <si>
    <t>homer.txt</t>
  </si>
  <si>
    <t>huck.txt</t>
  </si>
  <si>
    <t>gplus_10000.txt</t>
  </si>
  <si>
    <t>gplus_20000.txt</t>
  </si>
  <si>
    <t>pokec_10000.txt</t>
  </si>
  <si>
    <t>pokec_2000.txt</t>
  </si>
  <si>
    <t>pokec_20000.txt</t>
  </si>
  <si>
    <t>pokec_500.txt</t>
  </si>
  <si>
    <t>pokec_50000.txt</t>
  </si>
  <si>
    <t>gplus_50000.txt</t>
  </si>
  <si>
    <t>gplus_2000.txt</t>
  </si>
  <si>
    <t>IG</t>
  </si>
  <si>
    <t>#Best-total 9</t>
  </si>
  <si>
    <t>#Best-total 28</t>
  </si>
  <si>
    <t>RG</t>
  </si>
  <si>
    <t>RR</t>
  </si>
  <si>
    <t>GG</t>
  </si>
  <si>
    <t>GR</t>
  </si>
  <si>
    <t>dolphins</t>
  </si>
  <si>
    <t>football</t>
  </si>
  <si>
    <t>hep-th</t>
  </si>
  <si>
    <t>lesmis</t>
  </si>
  <si>
    <t>netscience</t>
  </si>
  <si>
    <t>power</t>
  </si>
  <si>
    <t>zachary</t>
  </si>
  <si>
    <t>rnd_graph_1000_20_1.txt</t>
  </si>
  <si>
    <t>rnd_graph_1000_20_2.txt</t>
  </si>
  <si>
    <t>rnd_graph_1000_30_1.txt</t>
  </si>
  <si>
    <t>rnd_graph_1000_30_2.txt</t>
  </si>
  <si>
    <t>rnd_graph_1000_40_1.txt</t>
  </si>
  <si>
    <t>rnd_graph_1000_40_2.txt</t>
  </si>
  <si>
    <t>rnd_graph_1000_50_1.txt</t>
  </si>
  <si>
    <t>rnd_graph_1000_50_2.txt</t>
  </si>
  <si>
    <t>rnd_graph_2000_20_1.txt</t>
  </si>
  <si>
    <t>rnd_graph_2000_20_2.txt</t>
  </si>
  <si>
    <t>rnd_graph_2000_30_1.txt</t>
  </si>
  <si>
    <t>rnd_graph_2000_30_2.txt</t>
  </si>
  <si>
    <t>rnd_graph_2000_40_1.txt</t>
  </si>
  <si>
    <t>rnd_graph_2000_40_2.txt</t>
  </si>
  <si>
    <t>rnd_graph_2000_50_1.txt</t>
  </si>
  <si>
    <t>rnd_graph_2000_50_2.txt</t>
  </si>
  <si>
    <t>rnd_graph_3000_20_1.txt</t>
  </si>
  <si>
    <t>rnd_graph_3000_20_2.txt</t>
  </si>
  <si>
    <t>rnd_graph_3000_30_1.txt</t>
  </si>
  <si>
    <t>rnd_graph_3000_30_2.txt</t>
  </si>
  <si>
    <t>rnd_graph_3000_40_1.txt</t>
  </si>
  <si>
    <t>rnd_graph_3000_40_2.txt</t>
  </si>
  <si>
    <t>rnd_graph_3000_50_1.txt</t>
  </si>
  <si>
    <t>rnd_graph_3000_50_2.txt</t>
  </si>
  <si>
    <t>rnd_graph_4000_20_1.txt</t>
  </si>
  <si>
    <t>rnd_graph_4000_20_2.txt</t>
  </si>
  <si>
    <t>rnd_graph_4000_30_1.txt</t>
  </si>
  <si>
    <t>rnd_graph_4000_30_2.txt</t>
  </si>
  <si>
    <t>rnd_graph_4000_40_1.txt</t>
  </si>
  <si>
    <t>rnd_graph_4000_40_2.txt</t>
  </si>
  <si>
    <t>rnd_graph_4000_50_1.txt</t>
  </si>
  <si>
    <t>rnd_graph_4000_50_2.txt</t>
  </si>
  <si>
    <t>rnd_graph_5000_20_1.txt</t>
  </si>
  <si>
    <t>rnd_graph_5000_20_2.txt</t>
  </si>
  <si>
    <t>rnd_graph_5000_30_1.txt</t>
  </si>
  <si>
    <t>rnd_graph_5000_30_2.txt</t>
  </si>
  <si>
    <t>rnd_graph_5000_40_1.txt</t>
  </si>
  <si>
    <t>rnd_graph_5000_40_2.txt</t>
  </si>
  <si>
    <t>rnd_graph_5000_50_1.txt</t>
  </si>
  <si>
    <t>rnd_graph_5000_50_2.txt</t>
  </si>
  <si>
    <t>rnd_graph_500_20_1.txt</t>
  </si>
  <si>
    <t>rnd_graph_500_20_2.txt</t>
  </si>
  <si>
    <t>rnd_graph_500_30_1.txt</t>
  </si>
  <si>
    <t>rnd_graph_500_30_2.txt</t>
  </si>
  <si>
    <t>rnd_graph_500_40_1.txt</t>
  </si>
  <si>
    <t>rnd_graph_500_40_2.txt</t>
  </si>
  <si>
    <t>rnd_graph_500_50_1.txt</t>
  </si>
  <si>
    <t>rnd_graph_500_50_2.txt</t>
  </si>
  <si>
    <t>Dev(%)</t>
  </si>
  <si>
    <t>Time(s)</t>
  </si>
  <si>
    <t>RLS</t>
  </si>
  <si>
    <t>ACO-LS</t>
  </si>
  <si>
    <t>ACO-PP-LS</t>
  </si>
  <si>
    <t>ACO-LS-S</t>
  </si>
  <si>
    <t>rnd_graph_1000_20_3.txt</t>
  </si>
  <si>
    <t>rnd_graph_1000_20_4.txt</t>
  </si>
  <si>
    <t>rnd_graph_1000_30_3.txt</t>
  </si>
  <si>
    <t>rnd_graph_1000_30_4.txt</t>
  </si>
  <si>
    <t>rnd_graph_1000_40_3.txt</t>
  </si>
  <si>
    <t>rnd_graph_1000_40_4.txt</t>
  </si>
  <si>
    <t>rnd_graph_1000_50_3.txt</t>
  </si>
  <si>
    <t>rnd_graph_1000_50_4.txt</t>
  </si>
  <si>
    <t>rnd_graph_2000_20_3.txt</t>
  </si>
  <si>
    <t>rnd_graph_2000_20_4.txt</t>
  </si>
  <si>
    <t>rnd_graph_2000_30_3.txt</t>
  </si>
  <si>
    <t>rnd_graph_2000_30_4.txt</t>
  </si>
  <si>
    <t>rnd_graph_2000_40_3.txt</t>
  </si>
  <si>
    <t>rnd_graph_2000_40_4.txt</t>
  </si>
  <si>
    <t>rnd_graph_2000_50_3.txt</t>
  </si>
  <si>
    <t>rnd_graph_2000_50_4.txt</t>
  </si>
  <si>
    <t>rnd_graph_3000_20_3.txt</t>
  </si>
  <si>
    <t>rnd_graph_3000_20_4.txt</t>
  </si>
  <si>
    <t>rnd_graph_3000_30_3.txt</t>
  </si>
  <si>
    <t>rnd_graph_3000_30_4.txt</t>
  </si>
  <si>
    <t>rnd_graph_3000_40_3.txt</t>
  </si>
  <si>
    <t>rnd_graph_3000_40_4.txt</t>
  </si>
  <si>
    <t>rnd_graph_3000_50_3.txt</t>
  </si>
  <si>
    <t>rnd_graph_3000_50_4.txt</t>
  </si>
  <si>
    <t>rnd_graph_4000_20_3.txt</t>
  </si>
  <si>
    <t>rnd_graph_4000_20_4.txt</t>
  </si>
  <si>
    <t>rnd_graph_4000_30_3.txt</t>
  </si>
  <si>
    <t>rnd_graph_4000_30_4.txt</t>
  </si>
  <si>
    <t>rnd_graph_4000_40_3.txt</t>
  </si>
  <si>
    <t>rnd_graph_4000_40_4.txt</t>
  </si>
  <si>
    <t>rnd_graph_4000_50_3.txt</t>
  </si>
  <si>
    <t>rnd_graph_4000_50_4.txt</t>
  </si>
  <si>
    <t>rnd_graph_5000_20_3.txt</t>
  </si>
  <si>
    <t>rnd_graph_5000_20_4.txt</t>
  </si>
  <si>
    <t>rnd_graph_5000_30_3.txt</t>
  </si>
  <si>
    <t>rnd_graph_5000_30_4.txt</t>
  </si>
  <si>
    <t>rnd_graph_5000_40_3.txt</t>
  </si>
  <si>
    <t>rnd_graph_5000_40_4.txt</t>
  </si>
  <si>
    <t>rnd_graph_5000_50_3.txt</t>
  </si>
  <si>
    <t>rnd_graph_5000_50_4.txt</t>
  </si>
  <si>
    <t>rnd_graph_500_20_3.txt</t>
  </si>
  <si>
    <t>rnd_graph_500_20_4.txt</t>
  </si>
  <si>
    <t>rnd_graph_500_30_3.txt</t>
  </si>
  <si>
    <t>rnd_graph_500_30_4.txt</t>
  </si>
  <si>
    <t>rnd_graph_500_40_3.txt</t>
  </si>
  <si>
    <t>rnd_graph_500_40_4.txt</t>
  </si>
  <si>
    <t>rnd_graph_500_50_3.txt</t>
  </si>
  <si>
    <t>rnd_graph_500_50_4.txt</t>
  </si>
  <si>
    <t>ILP</t>
  </si>
  <si>
    <t>GIP</t>
  </si>
  <si>
    <t>GDP</t>
  </si>
  <si>
    <t>RND</t>
  </si>
  <si>
    <t>LS</t>
  </si>
  <si>
    <t>ELS</t>
  </si>
  <si>
    <t>Support nodes percentage</t>
  </si>
  <si>
    <t>Nodes dominated by support nodes percentage</t>
  </si>
  <si>
    <t>beta</t>
  </si>
  <si>
    <t>GIP+ELS</t>
  </si>
  <si>
    <t>ACO LS</t>
  </si>
  <si>
    <t xml:space="preserve">ACO PP LS </t>
  </si>
  <si>
    <t xml:space="preserve">ACO LS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</si>
</sst>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horizontal="left" vertical="top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33" borderId="0" xfId="0" applyFont="1" applyFill="1" applyAlignment="1">
      <alignment horizontal="left" vertical="top"/>
    </xf>
    <xf numFmtId="2" fontId="19" fillId="34" borderId="0" xfId="0" applyNumberFormat="1" applyFont="1" applyFill="1" applyAlignment="1">
      <alignment horizontal="left" vertical="top"/>
    </xf>
    <xf numFmtId="164" fontId="19" fillId="34" borderId="0" xfId="0" applyNumberFormat="1" applyFont="1" applyFill="1" applyAlignment="1">
      <alignment horizontal="left" vertical="top"/>
    </xf>
    <xf numFmtId="10" fontId="19" fillId="34" borderId="0" xfId="1" applyNumberFormat="1" applyFont="1" applyFill="1" applyBorder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164" fontId="20" fillId="34" borderId="0" xfId="0" applyNumberFormat="1" applyFont="1" applyFill="1" applyAlignment="1">
      <alignment horizontal="left" vertical="top"/>
    </xf>
    <xf numFmtId="10" fontId="20" fillId="34" borderId="0" xfId="1" applyNumberFormat="1" applyFont="1" applyFill="1" applyBorder="1" applyAlignment="1">
      <alignment horizontal="left" vertical="top"/>
    </xf>
    <xf numFmtId="0" fontId="20" fillId="34" borderId="0" xfId="0" applyFont="1" applyFill="1" applyAlignment="1">
      <alignment horizontal="left" vertical="top"/>
    </xf>
    <xf numFmtId="2" fontId="19" fillId="0" borderId="0" xfId="0" applyNumberFormat="1" applyFont="1" applyAlignment="1">
      <alignment horizontal="left" vertical="top"/>
    </xf>
    <xf numFmtId="10" fontId="19" fillId="0" borderId="0" xfId="1" applyNumberFormat="1" applyFont="1" applyFill="1" applyBorder="1" applyAlignment="1">
      <alignment horizontal="left" vertical="top"/>
    </xf>
    <xf numFmtId="9" fontId="19" fillId="0" borderId="0" xfId="1" applyFont="1" applyFill="1" applyBorder="1" applyAlignment="1">
      <alignment horizontal="left" vertical="top"/>
    </xf>
    <xf numFmtId="2" fontId="20" fillId="34" borderId="0" xfId="0" applyNumberFormat="1" applyFont="1" applyFill="1" applyAlignment="1">
      <alignment horizontal="left" vertical="top"/>
    </xf>
    <xf numFmtId="164" fontId="19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left" vertical="top"/>
    </xf>
    <xf numFmtId="2" fontId="20" fillId="0" borderId="0" xfId="0" applyNumberFormat="1" applyFont="1" applyAlignment="1">
      <alignment horizontal="left" vertical="top"/>
    </xf>
    <xf numFmtId="10" fontId="20" fillId="0" borderId="0" xfId="1" applyNumberFormat="1" applyFont="1" applyFill="1" applyBorder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10" fontId="0" fillId="0" borderId="0" xfId="0" applyNumberFormat="1"/>
    <xf numFmtId="9" fontId="0" fillId="0" borderId="0" xfId="0" applyNumberFormat="1"/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37" borderId="0" xfId="0" applyFont="1" applyFill="1" applyAlignment="1">
      <alignment horizontal="left" vertical="top"/>
    </xf>
    <xf numFmtId="0" fontId="18" fillId="38" borderId="0" xfId="0" applyFont="1" applyFill="1"/>
    <xf numFmtId="0" fontId="0" fillId="39" borderId="0" xfId="0" applyFill="1"/>
    <xf numFmtId="10" fontId="19" fillId="40" borderId="0" xfId="1" applyNumberFormat="1" applyFont="1" applyFill="1" applyBorder="1" applyAlignment="1">
      <alignment horizontal="left" vertical="top"/>
    </xf>
    <xf numFmtId="0" fontId="19" fillId="40" borderId="0" xfId="0" applyFont="1" applyFill="1" applyAlignment="1">
      <alignment horizontal="left" vertical="top"/>
    </xf>
    <xf numFmtId="0" fontId="19" fillId="35" borderId="0" xfId="0" applyFont="1" applyFill="1" applyBorder="1" applyAlignment="1">
      <alignment horizontal="center" vertical="top"/>
    </xf>
    <xf numFmtId="0" fontId="19" fillId="36" borderId="0" xfId="0" applyFont="1" applyFill="1" applyBorder="1" applyAlignment="1">
      <alignment horizontal="center" vertical="top"/>
    </xf>
    <xf numFmtId="0" fontId="20" fillId="37" borderId="0" xfId="0" applyFont="1" applyFill="1" applyAlignment="1">
      <alignment horizontal="left" vertical="top"/>
    </xf>
    <xf numFmtId="0" fontId="19" fillId="38" borderId="0" xfId="0" applyFont="1" applyFill="1" applyAlignment="1">
      <alignment horizontal="left" vertical="top"/>
    </xf>
    <xf numFmtId="2" fontId="20" fillId="40" borderId="0" xfId="0" applyNumberFormat="1" applyFont="1" applyFill="1" applyAlignment="1">
      <alignment horizontal="left" vertical="top"/>
    </xf>
    <xf numFmtId="2" fontId="20" fillId="40" borderId="0" xfId="1" applyNumberFormat="1" applyFont="1" applyFill="1" applyBorder="1" applyAlignment="1">
      <alignment horizontal="left" vertical="top"/>
    </xf>
    <xf numFmtId="0" fontId="20" fillId="40" borderId="0" xfId="0" applyFont="1" applyFill="1" applyAlignment="1">
      <alignment horizontal="left" vertical="top"/>
    </xf>
    <xf numFmtId="2" fontId="19" fillId="40" borderId="0" xfId="0" applyNumberFormat="1" applyFont="1" applyFill="1" applyAlignment="1">
      <alignment horizontal="left" vertical="top"/>
    </xf>
    <xf numFmtId="2" fontId="19" fillId="40" borderId="0" xfId="1" applyNumberFormat="1" applyFont="1" applyFill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21" fillId="35" borderId="0" xfId="0" applyFont="1" applyFill="1" applyBorder="1" applyAlignment="1">
      <alignment horizontal="center" vertical="top"/>
    </xf>
    <xf numFmtId="0" fontId="21" fillId="36" borderId="0" xfId="0" applyFont="1" applyFill="1" applyBorder="1" applyAlignment="1">
      <alignment horizontal="center" vertical="top"/>
    </xf>
    <xf numFmtId="165" fontId="20" fillId="40" borderId="0" xfId="1" applyNumberFormat="1" applyFont="1" applyFill="1" applyBorder="1" applyAlignment="1">
      <alignment horizontal="left" vertical="top"/>
    </xf>
    <xf numFmtId="165" fontId="19" fillId="40" borderId="0" xfId="1" applyNumberFormat="1" applyFont="1" applyFill="1" applyBorder="1" applyAlignment="1">
      <alignment horizontal="left" vertical="top"/>
    </xf>
    <xf numFmtId="2" fontId="19" fillId="39" borderId="0" xfId="0" applyNumberFormat="1" applyFont="1" applyFill="1" applyAlignment="1">
      <alignment horizontal="left" vertical="top"/>
    </xf>
    <xf numFmtId="165" fontId="19" fillId="39" borderId="0" xfId="1" applyNumberFormat="1" applyFont="1" applyFill="1" applyBorder="1" applyAlignment="1">
      <alignment horizontal="left" vertical="top"/>
    </xf>
    <xf numFmtId="0" fontId="19" fillId="39" borderId="0" xfId="0" applyFont="1" applyFill="1" applyAlignment="1">
      <alignment horizontal="left" vertical="top"/>
    </xf>
    <xf numFmtId="0" fontId="20" fillId="39" borderId="0" xfId="0" applyFont="1" applyFill="1" applyAlignment="1">
      <alignment horizontal="left" vertical="top"/>
    </xf>
    <xf numFmtId="164" fontId="19" fillId="40" borderId="0" xfId="0" applyNumberFormat="1" applyFont="1" applyFill="1" applyAlignment="1">
      <alignment horizontal="left" vertical="top"/>
    </xf>
    <xf numFmtId="164" fontId="20" fillId="40" borderId="0" xfId="0" applyNumberFormat="1" applyFont="1" applyFill="1" applyAlignment="1">
      <alignment horizontal="left" vertical="top"/>
    </xf>
    <xf numFmtId="10" fontId="20" fillId="40" borderId="0" xfId="1" applyNumberFormat="1" applyFont="1" applyFill="1" applyBorder="1" applyAlignment="1">
      <alignment horizontal="left" vertical="top"/>
    </xf>
    <xf numFmtId="164" fontId="19" fillId="39" borderId="0" xfId="0" applyNumberFormat="1" applyFont="1" applyFill="1" applyAlignment="1">
      <alignment horizontal="left" vertical="top"/>
    </xf>
    <xf numFmtId="10" fontId="19" fillId="39" borderId="0" xfId="1" applyNumberFormat="1" applyFont="1" applyFill="1" applyBorder="1" applyAlignment="1">
      <alignment horizontal="left" vertical="top"/>
    </xf>
    <xf numFmtId="2" fontId="20" fillId="39" borderId="0" xfId="0" applyNumberFormat="1" applyFont="1" applyFill="1" applyAlignment="1">
      <alignment horizontal="left" vertical="top"/>
    </xf>
    <xf numFmtId="10" fontId="20" fillId="39" borderId="0" xfId="1" applyNumberFormat="1" applyFont="1" applyFill="1" applyBorder="1" applyAlignment="1">
      <alignment horizontal="left" vertical="top"/>
    </xf>
    <xf numFmtId="10" fontId="0" fillId="39" borderId="0" xfId="1" applyNumberFormat="1" applyFont="1" applyFill="1"/>
    <xf numFmtId="0" fontId="0" fillId="38" borderId="0" xfId="0" applyFill="1"/>
    <xf numFmtId="0" fontId="18" fillId="38" borderId="0" xfId="0" applyFont="1" applyFill="1" applyBorder="1"/>
    <xf numFmtId="0" fontId="19" fillId="37" borderId="0" xfId="0" applyFont="1" applyFill="1" applyBorder="1" applyAlignment="1">
      <alignment horizontal="left" vertical="top"/>
    </xf>
    <xf numFmtId="0" fontId="20" fillId="38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center" vertical="top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left" vertical="top"/>
    </xf>
    <xf numFmtId="0" fontId="0" fillId="0" borderId="0" xfId="0" applyFill="1" applyBorder="1"/>
    <xf numFmtId="2" fontId="19" fillId="0" borderId="0" xfId="0" applyNumberFormat="1" applyFont="1" applyFill="1" applyAlignment="1">
      <alignment horizontal="left" vertical="top"/>
    </xf>
    <xf numFmtId="164" fontId="19" fillId="0" borderId="0" xfId="0" applyNumberFormat="1" applyFont="1" applyFill="1" applyAlignment="1">
      <alignment horizontal="left" vertical="top"/>
    </xf>
    <xf numFmtId="2" fontId="0" fillId="39" borderId="0" xfId="0" applyNumberFormat="1" applyFill="1"/>
    <xf numFmtId="1" fontId="0" fillId="39" borderId="0" xfId="0" applyNumberFormat="1" applyFill="1"/>
    <xf numFmtId="164" fontId="0" fillId="39" borderId="0" xfId="0" applyNumberFormat="1" applyFill="1"/>
    <xf numFmtId="10" fontId="0" fillId="39" borderId="0" xfId="0" applyNumberFormat="1" applyFill="1"/>
    <xf numFmtId="0" fontId="22" fillId="39" borderId="0" xfId="0" applyFont="1" applyFill="1"/>
    <xf numFmtId="0" fontId="0" fillId="36" borderId="0" xfId="0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EE5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'2'!$A$14:$A$22</c:f>
              <c:strCache>
                <c:ptCount val="9"/>
                <c:pt idx="0">
                  <c:v>adjnoun</c:v>
                </c:pt>
                <c:pt idx="1">
                  <c:v>as-22july06</c:v>
                </c:pt>
                <c:pt idx="2">
                  <c:v>dolphins</c:v>
                </c:pt>
                <c:pt idx="3">
                  <c:v>football</c:v>
                </c:pt>
                <c:pt idx="4">
                  <c:v>hep-th</c:v>
                </c:pt>
                <c:pt idx="5">
                  <c:v>lesmis</c:v>
                </c:pt>
                <c:pt idx="6">
                  <c:v>netscience</c:v>
                </c:pt>
                <c:pt idx="7">
                  <c:v>power</c:v>
                </c:pt>
                <c:pt idx="8">
                  <c:v>zachary</c:v>
                </c:pt>
              </c:strCache>
            </c:strRef>
          </c:cat>
          <c:val>
            <c:numRef>
              <c:f>'2'!$L$14:$L$22</c:f>
              <c:numCache>
                <c:formatCode>0%</c:formatCode>
                <c:ptCount val="9"/>
                <c:pt idx="0">
                  <c:v>0.6875</c:v>
                </c:pt>
                <c:pt idx="1">
                  <c:v>0.94004177417373147</c:v>
                </c:pt>
                <c:pt idx="2">
                  <c:v>1</c:v>
                </c:pt>
                <c:pt idx="3">
                  <c:v>0.5</c:v>
                </c:pt>
                <c:pt idx="4">
                  <c:v>0.97330970707126641</c:v>
                </c:pt>
                <c:pt idx="5">
                  <c:v>0</c:v>
                </c:pt>
                <c:pt idx="6">
                  <c:v>0.88571428571428568</c:v>
                </c:pt>
                <c:pt idx="7">
                  <c:v>0.99106714052444533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030-A508-343DBE50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55008"/>
        <c:axId val="684055424"/>
      </c:barChart>
      <c:catAx>
        <c:axId val="6840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055424"/>
        <c:crosses val="autoZero"/>
        <c:auto val="1"/>
        <c:lblAlgn val="ctr"/>
        <c:lblOffset val="100"/>
        <c:noMultiLvlLbl val="0"/>
      </c:catAx>
      <c:valAx>
        <c:axId val="684055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055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'4'!$D$4</c:f>
              <c:numCache>
                <c:formatCode>0.00</c:formatCode>
                <c:ptCount val="1"/>
                <c:pt idx="0">
                  <c:v>3.3358888888888889</c:v>
                </c:pt>
              </c:numCache>
            </c:numRef>
          </c:xVal>
          <c:yVal>
            <c:numRef>
              <c:f>'4'!$E$4</c:f>
              <c:numCache>
                <c:formatCode>0.000%</c:formatCode>
                <c:ptCount val="1"/>
                <c:pt idx="0">
                  <c:v>4.2522430582132073E-5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A-4DCA-83D3-79F51C2449DE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'4'!$D$5</c:f>
              <c:numCache>
                <c:formatCode>0.00</c:formatCode>
                <c:ptCount val="1"/>
                <c:pt idx="0">
                  <c:v>16.496888888888886</c:v>
                </c:pt>
              </c:numCache>
            </c:numRef>
          </c:xVal>
          <c:yVal>
            <c:numRef>
              <c:f>'4'!$E$5</c:f>
              <c:numCache>
                <c:formatCode>0.000%</c:formatCode>
                <c:ptCount val="1"/>
                <c:pt idx="0">
                  <c:v>2.2492127755285651E-4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A-4DCA-83D3-79F51C2449DE}"/>
            </c:ext>
          </c:extLst>
        </c:ser>
        <c:ser>
          <c:idx val="2"/>
          <c:order val="2"/>
          <c:tx>
            <c:strRef>
              <c:f>'4'!$B$6</c:f>
              <c:strCache>
                <c:ptCount val="1"/>
                <c:pt idx="0">
                  <c:v>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E5CD9"/>
              </a:solidFill>
              <a:ln w="9525">
                <a:solidFill>
                  <a:srgbClr val="EE5CD9"/>
                </a:solidFill>
              </a:ln>
              <a:effectLst/>
            </c:spPr>
          </c:marker>
          <c:xVal>
            <c:numRef>
              <c:f>'4'!$D$6</c:f>
              <c:numCache>
                <c:formatCode>0.00</c:formatCode>
                <c:ptCount val="1"/>
                <c:pt idx="0">
                  <c:v>4.0818888888888889</c:v>
                </c:pt>
              </c:numCache>
            </c:numRef>
          </c:xVal>
          <c:yVal>
            <c:numRef>
              <c:f>'4'!$E$6</c:f>
              <c:numCache>
                <c:formatCode>0.000%</c:formatCode>
                <c:ptCount val="1"/>
                <c:pt idx="0">
                  <c:v>2.6744370813498855E-4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A-4DCA-83D3-79F51C2449DE}"/>
            </c:ext>
          </c:extLst>
        </c:ser>
        <c:ser>
          <c:idx val="3"/>
          <c:order val="3"/>
          <c:tx>
            <c:strRef>
              <c:f>'4'!$B$7</c:f>
              <c:strCache>
                <c:ptCount val="1"/>
                <c:pt idx="0">
                  <c:v>GR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'4'!$D$7</c:f>
              <c:numCache>
                <c:formatCode>0.00</c:formatCode>
                <c:ptCount val="1"/>
                <c:pt idx="0">
                  <c:v>15.828555555555555</c:v>
                </c:pt>
              </c:numCache>
            </c:numRef>
          </c:xVal>
          <c:yVal>
            <c:numRef>
              <c:f>'4'!$E$7</c:f>
              <c:numCache>
                <c:formatCode>0.000%</c:formatCode>
                <c:ptCount val="1"/>
                <c:pt idx="0">
                  <c:v>2.2492127755285651E-4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A-4DCA-83D3-79F51C2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76416"/>
        <c:axId val="1236872256"/>
      </c:scatterChart>
      <c:valAx>
        <c:axId val="12368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6872256"/>
        <c:crosses val="autoZero"/>
        <c:crossBetween val="midCat"/>
      </c:valAx>
      <c:valAx>
        <c:axId val="1236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6876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0469995616999"/>
          <c:y val="0.23735177998822268"/>
          <c:w val="0.10078743017306666"/>
          <c:h val="0.45738010343205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155575</xdr:rowOff>
    </xdr:from>
    <xdr:to>
      <xdr:col>18</xdr:col>
      <xdr:colOff>53974</xdr:colOff>
      <xdr:row>13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0142F-7335-742C-D475-A97AC6D6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784226</xdr:colOff>
      <xdr:row>23</xdr:row>
      <xdr:rowOff>82552</xdr:rowOff>
    </xdr:from>
    <xdr:to>
      <xdr:col>10</xdr:col>
      <xdr:colOff>533400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FD4D7-E2D0-75F9-B5A2-32E2B3B61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6CEF-B372-43CC-972B-AA6136B7F39B}">
  <dimension ref="A1:Y46"/>
  <sheetViews>
    <sheetView zoomScale="96" zoomScaleNormal="96" workbookViewId="0">
      <selection activeCell="A12" sqref="A12:A20"/>
    </sheetView>
  </sheetViews>
  <sheetFormatPr baseColWidth="10" defaultRowHeight="15" x14ac:dyDescent="0.25"/>
  <cols>
    <col min="2" max="2" width="22.5703125" customWidth="1"/>
    <col min="3" max="3" width="8.42578125" bestFit="1" customWidth="1"/>
    <col min="4" max="4" width="9.140625" bestFit="1" customWidth="1"/>
    <col min="5" max="5" width="8.5703125" bestFit="1" customWidth="1"/>
    <col min="6" max="6" width="14.5703125" bestFit="1" customWidth="1"/>
  </cols>
  <sheetData>
    <row r="1" spans="1:25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</row>
    <row r="2" spans="1:25" ht="15.75" x14ac:dyDescent="0.25">
      <c r="A2" s="3"/>
      <c r="B2" s="3"/>
      <c r="C2" s="25" t="s">
        <v>0</v>
      </c>
      <c r="D2" s="25" t="s">
        <v>1</v>
      </c>
      <c r="E2" s="25" t="s">
        <v>2</v>
      </c>
      <c r="F2" s="25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</row>
    <row r="3" spans="1:25" ht="15.75" x14ac:dyDescent="0.25">
      <c r="A3" s="3"/>
      <c r="B3" s="32" t="str">
        <f>B10</f>
        <v>GIP</v>
      </c>
      <c r="C3" s="34">
        <f>AVERAGE(C12:C50)</f>
        <v>751.66666666666663</v>
      </c>
      <c r="D3" s="34">
        <f>AVERAGE(B12:B50)</f>
        <v>0.18511111111111112</v>
      </c>
      <c r="E3" s="35">
        <f>AVERAGE(D12:D50)</f>
        <v>7.9365079365079361E-3</v>
      </c>
      <c r="F3" s="36">
        <f>SUM(E12:E50)</f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5" ht="15.75" x14ac:dyDescent="0.25">
      <c r="A4" s="3"/>
      <c r="B4" s="25" t="str">
        <f>F10</f>
        <v>GDP</v>
      </c>
      <c r="C4" s="37">
        <f>AVERAGE(G12:G50)</f>
        <v>1070</v>
      </c>
      <c r="D4" s="37">
        <f>AVERAGE(F12:F50)</f>
        <v>5.7596666666666669</v>
      </c>
      <c r="E4" s="38">
        <f>AVERAGE(H12:H50)</f>
        <v>0.21610186346465587</v>
      </c>
      <c r="F4" s="29">
        <f>SUM(I12:I50)</f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5" ht="15.75" x14ac:dyDescent="0.25">
      <c r="A5" s="3"/>
      <c r="B5" s="33" t="str">
        <f>J10</f>
        <v>RND</v>
      </c>
      <c r="C5" s="37">
        <f>AVERAGE(K12:K50)</f>
        <v>2623.3333333333335</v>
      </c>
      <c r="D5" s="37">
        <f>AVERAGE(J12:J50)</f>
        <v>0.36855555555555558</v>
      </c>
      <c r="E5" s="38">
        <f>AVERAGE(L12:L50)</f>
        <v>1.9027289396785987</v>
      </c>
      <c r="F5" s="29">
        <f>SUM(M12:M50)</f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5" ht="15.75" x14ac:dyDescent="0.25">
      <c r="A6" s="3"/>
      <c r="B6" s="3"/>
      <c r="C6" s="18"/>
      <c r="D6" s="17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5" ht="15.75" x14ac:dyDescent="0.25">
      <c r="A7" s="3"/>
      <c r="B7" s="3"/>
      <c r="C7" s="12"/>
      <c r="D7" s="16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5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5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5" ht="15.75" x14ac:dyDescent="0.25">
      <c r="A10" s="3"/>
      <c r="B10" s="30" t="s">
        <v>154</v>
      </c>
      <c r="C10" s="30"/>
      <c r="D10" s="30"/>
      <c r="E10" s="30"/>
      <c r="F10" s="30" t="s">
        <v>155</v>
      </c>
      <c r="G10" s="30"/>
      <c r="H10" s="30"/>
      <c r="I10" s="30"/>
      <c r="J10" s="31" t="s">
        <v>156</v>
      </c>
      <c r="K10" s="31"/>
      <c r="L10" s="31"/>
      <c r="M10" s="31"/>
      <c r="N10" s="24"/>
      <c r="O10" s="24"/>
      <c r="P10" s="24"/>
      <c r="Q10" s="24"/>
      <c r="R10" s="23"/>
      <c r="S10" s="24"/>
      <c r="T10" s="24"/>
      <c r="U10" s="24"/>
    </row>
    <row r="11" spans="1:25" ht="15.75" x14ac:dyDescent="0.25">
      <c r="A11" s="25" t="s">
        <v>4</v>
      </c>
      <c r="B11" s="26" t="s">
        <v>5</v>
      </c>
      <c r="C11" s="26" t="s">
        <v>0</v>
      </c>
      <c r="D11" s="25" t="s">
        <v>2</v>
      </c>
      <c r="E11" s="25" t="s">
        <v>3</v>
      </c>
      <c r="F11" s="26" t="s">
        <v>5</v>
      </c>
      <c r="G11" s="26" t="s">
        <v>0</v>
      </c>
      <c r="H11" s="25" t="s">
        <v>2</v>
      </c>
      <c r="I11" s="25" t="s">
        <v>3</v>
      </c>
      <c r="J11" s="26" t="s">
        <v>5</v>
      </c>
      <c r="K11" s="26" t="s">
        <v>0</v>
      </c>
      <c r="L11" s="25" t="s">
        <v>2</v>
      </c>
      <c r="M11" s="25" t="s">
        <v>3</v>
      </c>
      <c r="N11" s="2"/>
      <c r="O11" s="2"/>
      <c r="P11" s="3"/>
      <c r="Q11" s="3"/>
      <c r="R11" s="2"/>
      <c r="S11" s="2"/>
      <c r="T11" s="3"/>
      <c r="U11" s="3"/>
      <c r="X11" s="3" t="s">
        <v>6</v>
      </c>
      <c r="Y11" s="2"/>
    </row>
    <row r="12" spans="1:25" ht="15.75" x14ac:dyDescent="0.25">
      <c r="A12" s="56" t="s">
        <v>12</v>
      </c>
      <c r="B12" s="27">
        <v>6.0000000000000001E-3</v>
      </c>
      <c r="C12" s="27">
        <v>19</v>
      </c>
      <c r="D12" s="28">
        <f>(C12-$X12)/$X12</f>
        <v>0</v>
      </c>
      <c r="E12" s="29">
        <f>IF(C12=$X12,1,0)</f>
        <v>1</v>
      </c>
      <c r="F12" s="27">
        <v>1.7000000000000001E-2</v>
      </c>
      <c r="G12" s="27">
        <v>23</v>
      </c>
      <c r="H12" s="28">
        <f>(G12-$X12)/$X12</f>
        <v>0.21052631578947367</v>
      </c>
      <c r="I12" s="29">
        <f>IF(G12=$X12,1,0)</f>
        <v>0</v>
      </c>
      <c r="J12" s="27">
        <v>4.0000000000000001E-3</v>
      </c>
      <c r="K12" s="27">
        <v>57</v>
      </c>
      <c r="L12" s="28">
        <f>(K12-$X12)/$X12</f>
        <v>2</v>
      </c>
      <c r="M12" s="29">
        <f>IF(K12=$X12,1,0)</f>
        <v>0</v>
      </c>
      <c r="P12" s="14"/>
      <c r="Q12" s="3"/>
      <c r="T12" s="14"/>
      <c r="U12" s="3"/>
      <c r="X12" s="3">
        <f>MIN(O11,K12,G12,C12)</f>
        <v>19</v>
      </c>
    </row>
    <row r="13" spans="1:25" ht="15.75" x14ac:dyDescent="0.25">
      <c r="A13" s="56" t="s">
        <v>13</v>
      </c>
      <c r="B13" s="27">
        <v>0.69</v>
      </c>
      <c r="C13" s="27">
        <v>2032</v>
      </c>
      <c r="D13" s="28">
        <f t="shared" ref="D13:D20" si="0">(C13-$X13)/$X13</f>
        <v>0</v>
      </c>
      <c r="E13" s="29">
        <f t="shared" ref="E13:E20" si="1">IF(C13=$X13,1,0)</f>
        <v>1</v>
      </c>
      <c r="F13" s="27">
        <v>48.005000000000003</v>
      </c>
      <c r="G13" s="27">
        <v>2830</v>
      </c>
      <c r="H13" s="28">
        <f t="shared" ref="H13:H20" si="2">(G13-$X13)/$X13</f>
        <v>0.39271653543307089</v>
      </c>
      <c r="I13" s="29">
        <f t="shared" ref="I13:I20" si="3">IF(G13=$X13,1,0)</f>
        <v>0</v>
      </c>
      <c r="J13" s="27">
        <v>2.8149999999999999</v>
      </c>
      <c r="K13" s="27">
        <v>12700</v>
      </c>
      <c r="L13" s="28">
        <f t="shared" ref="L13:L20" si="4">(K13-$X13)/$X13</f>
        <v>5.25</v>
      </c>
      <c r="M13" s="29">
        <f t="shared" ref="M13:M20" si="5">IF(K13=$X13,1,0)</f>
        <v>0</v>
      </c>
      <c r="P13" s="14"/>
      <c r="Q13" s="3"/>
      <c r="T13" s="14"/>
      <c r="U13" s="3"/>
      <c r="X13" s="3">
        <f t="shared" ref="X13:X20" si="6">MIN(O13,K13,G13,C13)</f>
        <v>2032</v>
      </c>
    </row>
    <row r="14" spans="1:25" ht="15.75" x14ac:dyDescent="0.25">
      <c r="A14" s="56" t="s">
        <v>14</v>
      </c>
      <c r="B14" s="27">
        <v>0</v>
      </c>
      <c r="C14" s="27">
        <v>15</v>
      </c>
      <c r="D14" s="28">
        <f t="shared" si="0"/>
        <v>7.1428571428571425E-2</v>
      </c>
      <c r="E14" s="29">
        <f t="shared" si="1"/>
        <v>0</v>
      </c>
      <c r="F14" s="27">
        <v>0</v>
      </c>
      <c r="G14" s="27">
        <v>14</v>
      </c>
      <c r="H14" s="28">
        <f t="shared" si="2"/>
        <v>0</v>
      </c>
      <c r="I14" s="29">
        <f t="shared" si="3"/>
        <v>1</v>
      </c>
      <c r="J14" s="27">
        <v>0</v>
      </c>
      <c r="K14" s="27">
        <v>44</v>
      </c>
      <c r="L14" s="28">
        <f t="shared" si="4"/>
        <v>2.1428571428571428</v>
      </c>
      <c r="M14" s="29">
        <f t="shared" si="5"/>
        <v>0</v>
      </c>
      <c r="P14" s="14"/>
      <c r="Q14" s="3"/>
      <c r="T14" s="14"/>
      <c r="U14" s="3"/>
      <c r="X14" s="3">
        <f t="shared" si="6"/>
        <v>14</v>
      </c>
    </row>
    <row r="15" spans="1:25" ht="15.75" x14ac:dyDescent="0.25">
      <c r="A15" s="56" t="s">
        <v>15</v>
      </c>
      <c r="B15" s="27">
        <v>0</v>
      </c>
      <c r="C15" s="27">
        <v>15</v>
      </c>
      <c r="D15" s="28">
        <f t="shared" si="0"/>
        <v>0</v>
      </c>
      <c r="E15" s="29">
        <f t="shared" si="1"/>
        <v>1</v>
      </c>
      <c r="F15" s="27">
        <v>0</v>
      </c>
      <c r="G15" s="27">
        <v>18</v>
      </c>
      <c r="H15" s="28">
        <f t="shared" si="2"/>
        <v>0.2</v>
      </c>
      <c r="I15" s="29">
        <f t="shared" si="3"/>
        <v>0</v>
      </c>
      <c r="J15" s="27">
        <v>0</v>
      </c>
      <c r="K15" s="27">
        <v>30</v>
      </c>
      <c r="L15" s="28">
        <f t="shared" si="4"/>
        <v>1</v>
      </c>
      <c r="M15" s="29">
        <f t="shared" si="5"/>
        <v>0</v>
      </c>
      <c r="P15" s="14"/>
      <c r="Q15" s="3"/>
      <c r="T15" s="14"/>
      <c r="U15" s="3"/>
      <c r="X15" s="3">
        <f t="shared" si="6"/>
        <v>15</v>
      </c>
    </row>
    <row r="16" spans="1:25" ht="15.75" x14ac:dyDescent="0.25">
      <c r="A16" s="56" t="s">
        <v>16</v>
      </c>
      <c r="B16" s="27">
        <v>0.51800000000000002</v>
      </c>
      <c r="C16" s="27">
        <v>2630</v>
      </c>
      <c r="D16" s="28">
        <f t="shared" si="0"/>
        <v>0</v>
      </c>
      <c r="E16" s="29">
        <f t="shared" si="1"/>
        <v>1</v>
      </c>
      <c r="F16" s="27">
        <v>3.2229999999999999</v>
      </c>
      <c r="G16" s="27">
        <v>3846</v>
      </c>
      <c r="H16" s="28">
        <f t="shared" si="2"/>
        <v>0.46235741444866918</v>
      </c>
      <c r="I16" s="29">
        <f t="shared" si="3"/>
        <v>0</v>
      </c>
      <c r="J16" s="27">
        <v>0.378</v>
      </c>
      <c r="K16" s="27">
        <v>6091</v>
      </c>
      <c r="L16" s="28">
        <f t="shared" si="4"/>
        <v>1.3159695817490493</v>
      </c>
      <c r="M16" s="29">
        <f t="shared" si="5"/>
        <v>0</v>
      </c>
      <c r="P16" s="14"/>
      <c r="Q16" s="3"/>
      <c r="T16" s="14"/>
      <c r="U16" s="3"/>
      <c r="X16" s="3">
        <f t="shared" si="6"/>
        <v>2630</v>
      </c>
    </row>
    <row r="17" spans="1:24" ht="15.75" x14ac:dyDescent="0.25">
      <c r="A17" s="56" t="s">
        <v>17</v>
      </c>
      <c r="B17" s="27">
        <v>0</v>
      </c>
      <c r="C17" s="27">
        <v>10</v>
      </c>
      <c r="D17" s="28">
        <f t="shared" si="0"/>
        <v>0</v>
      </c>
      <c r="E17" s="29">
        <f t="shared" si="1"/>
        <v>1</v>
      </c>
      <c r="F17" s="27">
        <v>0</v>
      </c>
      <c r="G17" s="27">
        <v>11</v>
      </c>
      <c r="H17" s="28">
        <f t="shared" si="2"/>
        <v>0.1</v>
      </c>
      <c r="I17" s="29">
        <f t="shared" si="3"/>
        <v>0</v>
      </c>
      <c r="J17" s="27">
        <v>0</v>
      </c>
      <c r="K17" s="27">
        <v>32</v>
      </c>
      <c r="L17" s="28">
        <f t="shared" si="4"/>
        <v>2.2000000000000002</v>
      </c>
      <c r="M17" s="29">
        <f t="shared" si="5"/>
        <v>0</v>
      </c>
      <c r="P17" s="14"/>
      <c r="Q17" s="3"/>
      <c r="T17" s="14"/>
      <c r="U17" s="3"/>
      <c r="X17" s="3">
        <f t="shared" si="6"/>
        <v>10</v>
      </c>
    </row>
    <row r="18" spans="1:24" ht="15.75" x14ac:dyDescent="0.25">
      <c r="A18" s="56" t="s">
        <v>18</v>
      </c>
      <c r="B18" s="27">
        <v>0.01</v>
      </c>
      <c r="C18" s="27">
        <v>477</v>
      </c>
      <c r="D18" s="28">
        <f t="shared" si="0"/>
        <v>0</v>
      </c>
      <c r="E18" s="29">
        <f t="shared" si="1"/>
        <v>1</v>
      </c>
      <c r="F18" s="27">
        <v>4.2000000000000003E-2</v>
      </c>
      <c r="G18" s="27">
        <v>504</v>
      </c>
      <c r="H18" s="28">
        <f t="shared" si="2"/>
        <v>5.6603773584905662E-2</v>
      </c>
      <c r="I18" s="29">
        <f t="shared" si="3"/>
        <v>0</v>
      </c>
      <c r="J18" s="27">
        <v>1.9E-2</v>
      </c>
      <c r="K18" s="27">
        <v>1195</v>
      </c>
      <c r="L18" s="28">
        <f t="shared" si="4"/>
        <v>1.5052410901467506</v>
      </c>
      <c r="M18" s="29">
        <f t="shared" si="5"/>
        <v>0</v>
      </c>
      <c r="P18" s="14"/>
      <c r="Q18" s="3"/>
      <c r="T18" s="14"/>
      <c r="U18" s="3"/>
      <c r="X18" s="3">
        <f t="shared" si="6"/>
        <v>477</v>
      </c>
    </row>
    <row r="19" spans="1:24" ht="15.75" x14ac:dyDescent="0.25">
      <c r="A19" s="56" t="s">
        <v>20</v>
      </c>
      <c r="B19" s="27">
        <v>0.442</v>
      </c>
      <c r="C19" s="27">
        <v>1563</v>
      </c>
      <c r="D19" s="28">
        <f t="shared" si="0"/>
        <v>0</v>
      </c>
      <c r="E19" s="29">
        <f t="shared" si="1"/>
        <v>1</v>
      </c>
      <c r="F19" s="27">
        <v>0.55000000000000004</v>
      </c>
      <c r="G19" s="27">
        <v>2380</v>
      </c>
      <c r="H19" s="28">
        <f t="shared" si="2"/>
        <v>0.52271273192578371</v>
      </c>
      <c r="I19" s="29">
        <f t="shared" si="3"/>
        <v>0</v>
      </c>
      <c r="J19" s="27">
        <v>0.10100000000000001</v>
      </c>
      <c r="K19" s="27">
        <v>3455</v>
      </c>
      <c r="L19" s="28">
        <f t="shared" si="4"/>
        <v>1.2104926423544466</v>
      </c>
      <c r="M19" s="29">
        <f t="shared" si="5"/>
        <v>0</v>
      </c>
      <c r="P19" s="14"/>
      <c r="Q19" s="3"/>
      <c r="T19" s="14"/>
      <c r="U19" s="3"/>
      <c r="X19" s="3">
        <f t="shared" si="6"/>
        <v>1563</v>
      </c>
    </row>
    <row r="20" spans="1:24" ht="15.75" x14ac:dyDescent="0.25">
      <c r="A20" s="56" t="s">
        <v>21</v>
      </c>
      <c r="B20" s="27">
        <v>0</v>
      </c>
      <c r="C20" s="27">
        <v>4</v>
      </c>
      <c r="D20" s="28">
        <f t="shared" si="0"/>
        <v>0</v>
      </c>
      <c r="E20" s="29">
        <f t="shared" si="1"/>
        <v>1</v>
      </c>
      <c r="F20" s="27">
        <v>0</v>
      </c>
      <c r="G20" s="27">
        <v>4</v>
      </c>
      <c r="H20" s="28">
        <f t="shared" si="2"/>
        <v>0</v>
      </c>
      <c r="I20" s="29">
        <f t="shared" si="3"/>
        <v>1</v>
      </c>
      <c r="J20" s="27">
        <v>0</v>
      </c>
      <c r="K20" s="27">
        <v>6</v>
      </c>
      <c r="L20" s="28">
        <f t="shared" si="4"/>
        <v>0.5</v>
      </c>
      <c r="M20" s="29">
        <f t="shared" si="5"/>
        <v>0</v>
      </c>
      <c r="P20" s="14"/>
      <c r="Q20" s="3"/>
      <c r="T20" s="14"/>
      <c r="U20" s="3"/>
      <c r="X20" s="3">
        <f t="shared" si="6"/>
        <v>4</v>
      </c>
    </row>
    <row r="21" spans="1:24" ht="15.75" x14ac:dyDescent="0.25">
      <c r="A21" s="2"/>
      <c r="D21" s="14"/>
      <c r="E21" s="3"/>
      <c r="H21" s="14"/>
      <c r="I21" s="3"/>
      <c r="J21" s="2"/>
      <c r="K21" s="2"/>
      <c r="L21" s="14"/>
      <c r="M21" s="3"/>
      <c r="P21" s="14"/>
      <c r="Q21" s="3"/>
      <c r="T21" s="14"/>
      <c r="U21" s="3"/>
      <c r="X21" s="3"/>
    </row>
    <row r="22" spans="1:24" ht="15.75" x14ac:dyDescent="0.25">
      <c r="A22" s="2"/>
      <c r="D22" s="14"/>
      <c r="E22" s="3"/>
      <c r="H22" s="14"/>
      <c r="I22" s="3"/>
      <c r="J22" s="2"/>
      <c r="K22" s="2"/>
      <c r="L22" s="14"/>
      <c r="M22" s="3"/>
      <c r="P22" s="14"/>
      <c r="Q22" s="3"/>
      <c r="T22" s="14"/>
      <c r="U22" s="3"/>
      <c r="X22" s="3"/>
    </row>
    <row r="23" spans="1:24" ht="15.75" x14ac:dyDescent="0.25">
      <c r="A23" s="2"/>
      <c r="D23" s="14"/>
      <c r="E23" s="3"/>
      <c r="H23" s="14"/>
      <c r="I23" s="3"/>
      <c r="J23" s="2"/>
      <c r="K23" s="2"/>
      <c r="L23" s="14"/>
      <c r="M23" s="3"/>
      <c r="P23" s="14"/>
      <c r="Q23" s="3"/>
      <c r="T23" s="14"/>
      <c r="U23" s="3"/>
      <c r="X23" s="3"/>
    </row>
    <row r="24" spans="1:24" ht="15.75" x14ac:dyDescent="0.25">
      <c r="A24" s="2"/>
      <c r="D24" s="14"/>
      <c r="E24" s="3"/>
      <c r="H24" s="14"/>
      <c r="I24" s="3"/>
      <c r="J24" s="2"/>
      <c r="K24" s="2"/>
      <c r="L24" s="14"/>
      <c r="M24" s="3"/>
      <c r="P24" s="14"/>
      <c r="Q24" s="3"/>
      <c r="T24" s="14"/>
      <c r="U24" s="3"/>
      <c r="X24" s="3"/>
    </row>
    <row r="25" spans="1:24" ht="15.75" x14ac:dyDescent="0.25">
      <c r="A25" s="2"/>
      <c r="D25" s="14"/>
      <c r="E25" s="3"/>
      <c r="H25" s="14"/>
      <c r="I25" s="3"/>
      <c r="J25" s="2"/>
      <c r="K25" s="2"/>
      <c r="L25" s="14"/>
      <c r="M25" s="3"/>
      <c r="P25" s="14"/>
      <c r="Q25" s="3"/>
      <c r="T25" s="14"/>
      <c r="U25" s="3"/>
      <c r="X25" s="3"/>
    </row>
    <row r="26" spans="1:24" ht="15.75" x14ac:dyDescent="0.25">
      <c r="A26" s="2"/>
      <c r="D26" s="14"/>
      <c r="E26" s="3"/>
      <c r="H26" s="14"/>
      <c r="I26" s="3"/>
      <c r="J26" s="2"/>
      <c r="K26" s="2"/>
      <c r="L26" s="14"/>
      <c r="M26" s="3"/>
      <c r="P26" s="14"/>
      <c r="Q26" s="3"/>
      <c r="T26" s="14"/>
      <c r="U26" s="3"/>
      <c r="X26" s="3"/>
    </row>
    <row r="27" spans="1:24" ht="15.75" x14ac:dyDescent="0.25">
      <c r="A27" s="2"/>
      <c r="D27" s="14"/>
      <c r="E27" s="3"/>
      <c r="H27" s="14"/>
      <c r="I27" s="3"/>
      <c r="J27" s="2"/>
      <c r="K27" s="2"/>
      <c r="L27" s="14"/>
      <c r="M27" s="3"/>
      <c r="P27" s="14"/>
      <c r="Q27" s="3"/>
      <c r="T27" s="14"/>
      <c r="U27" s="3"/>
      <c r="X27" s="3"/>
    </row>
    <row r="28" spans="1:24" ht="15.75" x14ac:dyDescent="0.25">
      <c r="A28" s="2"/>
      <c r="D28" s="14"/>
      <c r="E28" s="3"/>
      <c r="H28" s="14"/>
      <c r="I28" s="3"/>
      <c r="J28" s="2"/>
      <c r="K28" s="2"/>
      <c r="L28" s="14"/>
      <c r="M28" s="3"/>
      <c r="P28" s="14"/>
      <c r="Q28" s="3"/>
      <c r="T28" s="14"/>
      <c r="U28" s="3"/>
      <c r="X28" s="3"/>
    </row>
    <row r="29" spans="1:24" ht="15.75" x14ac:dyDescent="0.25">
      <c r="A29" s="2"/>
      <c r="D29" s="14"/>
      <c r="E29" s="3"/>
      <c r="H29" s="14"/>
      <c r="I29" s="3"/>
      <c r="J29" s="2"/>
      <c r="K29" s="2"/>
      <c r="L29" s="14"/>
      <c r="M29" s="3"/>
      <c r="P29" s="14"/>
      <c r="Q29" s="3"/>
      <c r="T29" s="14"/>
      <c r="U29" s="3"/>
      <c r="X29" s="3"/>
    </row>
    <row r="30" spans="1:24" ht="15.75" x14ac:dyDescent="0.25">
      <c r="A30" s="2"/>
      <c r="D30" s="14"/>
      <c r="E30" s="3"/>
      <c r="H30" s="14"/>
      <c r="I30" s="3"/>
      <c r="J30" s="2"/>
      <c r="K30" s="2"/>
      <c r="L30" s="14"/>
      <c r="M30" s="3"/>
      <c r="P30" s="14"/>
      <c r="Q30" s="3"/>
      <c r="T30" s="14"/>
      <c r="U30" s="3"/>
      <c r="X30" s="3"/>
    </row>
    <row r="31" spans="1:24" ht="15.75" x14ac:dyDescent="0.25">
      <c r="A31" s="2"/>
      <c r="D31" s="14"/>
      <c r="E31" s="3"/>
      <c r="H31" s="14"/>
      <c r="I31" s="3"/>
      <c r="J31" s="2"/>
      <c r="K31" s="2"/>
      <c r="L31" s="14"/>
      <c r="M31" s="3"/>
      <c r="P31" s="14"/>
      <c r="Q31" s="3"/>
      <c r="T31" s="14"/>
      <c r="U31" s="3"/>
      <c r="X31" s="3"/>
    </row>
    <row r="32" spans="1:24" ht="15.75" x14ac:dyDescent="0.25">
      <c r="A32" s="2"/>
      <c r="D32" s="14"/>
      <c r="E32" s="3"/>
      <c r="H32" s="14"/>
      <c r="I32" s="3"/>
      <c r="J32" s="2"/>
      <c r="K32" s="2"/>
      <c r="L32" s="14"/>
      <c r="M32" s="3"/>
      <c r="P32" s="14"/>
      <c r="Q32" s="3"/>
      <c r="T32" s="14"/>
      <c r="U32" s="3"/>
      <c r="X32" s="3"/>
    </row>
    <row r="33" spans="1:24" ht="15.75" x14ac:dyDescent="0.25">
      <c r="A33" s="2"/>
      <c r="D33" s="14"/>
      <c r="E33" s="3"/>
      <c r="H33" s="14"/>
      <c r="I33" s="3"/>
      <c r="J33" s="2"/>
      <c r="K33" s="2"/>
      <c r="L33" s="14"/>
      <c r="M33" s="3"/>
      <c r="P33" s="14"/>
      <c r="Q33" s="3"/>
      <c r="T33" s="14"/>
      <c r="U33" s="3"/>
      <c r="X33" s="3"/>
    </row>
    <row r="34" spans="1:24" ht="15.75" x14ac:dyDescent="0.25">
      <c r="A34" s="2"/>
      <c r="D34" s="14"/>
      <c r="E34" s="3"/>
      <c r="H34" s="14"/>
      <c r="I34" s="3"/>
      <c r="J34" s="2"/>
      <c r="K34" s="2"/>
      <c r="L34" s="14"/>
      <c r="M34" s="3"/>
      <c r="P34" s="14"/>
      <c r="Q34" s="3"/>
      <c r="T34" s="14"/>
      <c r="U34" s="3"/>
      <c r="X34" s="3"/>
    </row>
    <row r="35" spans="1:24" ht="15.75" x14ac:dyDescent="0.25">
      <c r="A35" s="2"/>
      <c r="D35" s="14"/>
      <c r="E35" s="3"/>
      <c r="H35" s="14"/>
      <c r="I35" s="3"/>
      <c r="J35" s="2"/>
      <c r="K35" s="2"/>
      <c r="L35" s="14"/>
      <c r="M35" s="3"/>
      <c r="P35" s="14"/>
      <c r="Q35" s="3"/>
      <c r="T35" s="14"/>
      <c r="U35" s="3"/>
      <c r="X35" s="3"/>
    </row>
    <row r="36" spans="1:24" ht="15.75" x14ac:dyDescent="0.25">
      <c r="A36" s="2"/>
      <c r="D36" s="14"/>
      <c r="E36" s="3"/>
      <c r="H36" s="14"/>
      <c r="I36" s="3"/>
      <c r="J36" s="2"/>
      <c r="K36" s="2"/>
      <c r="L36" s="14"/>
      <c r="M36" s="3"/>
      <c r="P36" s="14"/>
      <c r="Q36" s="3"/>
      <c r="T36" s="14"/>
      <c r="U36" s="3"/>
      <c r="X36" s="3"/>
    </row>
    <row r="37" spans="1:24" ht="15.75" x14ac:dyDescent="0.25">
      <c r="A37" s="2"/>
      <c r="D37" s="14"/>
      <c r="E37" s="3"/>
      <c r="H37" s="14"/>
      <c r="I37" s="3"/>
      <c r="J37" s="2"/>
      <c r="K37" s="2"/>
      <c r="L37" s="14"/>
      <c r="M37" s="3"/>
      <c r="P37" s="14"/>
      <c r="Q37" s="3"/>
      <c r="T37" s="14"/>
      <c r="U37" s="3"/>
      <c r="X37" s="3"/>
    </row>
    <row r="38" spans="1:24" ht="15.75" x14ac:dyDescent="0.25">
      <c r="A38" s="2"/>
      <c r="D38" s="14"/>
      <c r="E38" s="3"/>
      <c r="H38" s="14"/>
      <c r="I38" s="3"/>
      <c r="J38" s="2"/>
      <c r="K38" s="2"/>
      <c r="L38" s="14"/>
      <c r="M38" s="3"/>
      <c r="P38" s="14"/>
      <c r="Q38" s="3"/>
      <c r="T38" s="14"/>
      <c r="U38" s="3"/>
      <c r="X38" s="3"/>
    </row>
    <row r="39" spans="1:24" ht="15.75" x14ac:dyDescent="0.25">
      <c r="A39" s="2"/>
      <c r="D39" s="14"/>
      <c r="E39" s="3"/>
      <c r="H39" s="14"/>
      <c r="I39" s="3"/>
      <c r="J39" s="2"/>
      <c r="K39" s="2"/>
      <c r="L39" s="14"/>
      <c r="M39" s="3"/>
      <c r="P39" s="14"/>
      <c r="Q39" s="3"/>
      <c r="T39" s="14"/>
      <c r="U39" s="3"/>
      <c r="X39" s="3"/>
    </row>
    <row r="40" spans="1:24" ht="15.75" x14ac:dyDescent="0.25">
      <c r="A40" s="2"/>
      <c r="D40" s="14"/>
      <c r="E40" s="3"/>
      <c r="H40" s="14"/>
      <c r="I40" s="3"/>
      <c r="J40" s="2"/>
      <c r="K40" s="2"/>
      <c r="L40" s="14"/>
      <c r="M40" s="3"/>
      <c r="P40" s="14"/>
      <c r="Q40" s="3"/>
      <c r="T40" s="14"/>
      <c r="U40" s="3"/>
      <c r="X40" s="3"/>
    </row>
    <row r="41" spans="1:24" ht="15.75" x14ac:dyDescent="0.25">
      <c r="A41" s="2"/>
      <c r="D41" s="14"/>
      <c r="E41" s="3"/>
      <c r="H41" s="14"/>
      <c r="I41" s="3"/>
      <c r="J41" s="2"/>
      <c r="K41" s="2"/>
      <c r="L41" s="14"/>
      <c r="M41" s="3"/>
      <c r="P41" s="14"/>
      <c r="Q41" s="3"/>
      <c r="T41" s="14"/>
      <c r="U41" s="3"/>
      <c r="X41" s="3"/>
    </row>
    <row r="42" spans="1:24" ht="15.75" x14ac:dyDescent="0.25">
      <c r="A42" s="2"/>
      <c r="D42" s="14"/>
      <c r="E42" s="3"/>
      <c r="H42" s="14"/>
      <c r="I42" s="3"/>
      <c r="J42" s="2"/>
      <c r="K42" s="2"/>
      <c r="L42" s="14"/>
      <c r="M42" s="3"/>
      <c r="P42" s="14"/>
      <c r="Q42" s="3"/>
      <c r="T42" s="14"/>
      <c r="U42" s="3"/>
      <c r="X42" s="3"/>
    </row>
    <row r="43" spans="1:24" ht="15.75" x14ac:dyDescent="0.25">
      <c r="A43" s="2"/>
      <c r="D43" s="14"/>
      <c r="E43" s="3"/>
      <c r="H43" s="14"/>
      <c r="I43" s="3"/>
      <c r="J43" s="2"/>
      <c r="K43" s="2"/>
      <c r="L43" s="14"/>
      <c r="M43" s="3"/>
      <c r="P43" s="14"/>
      <c r="Q43" s="3"/>
      <c r="T43" s="14"/>
      <c r="U43" s="3"/>
      <c r="X43" s="3"/>
    </row>
    <row r="44" spans="1:24" ht="15.75" x14ac:dyDescent="0.25">
      <c r="A44" s="2"/>
      <c r="D44" s="14"/>
      <c r="E44" s="3"/>
      <c r="H44" s="14"/>
      <c r="I44" s="3"/>
      <c r="J44" s="2"/>
      <c r="K44" s="2"/>
      <c r="L44" s="14"/>
      <c r="M44" s="3"/>
      <c r="P44" s="14"/>
      <c r="Q44" s="3"/>
      <c r="T44" s="14"/>
      <c r="U44" s="3"/>
      <c r="X44" s="3"/>
    </row>
    <row r="45" spans="1:24" ht="15.75" x14ac:dyDescent="0.25">
      <c r="A45" s="2"/>
      <c r="D45" s="14"/>
      <c r="E45" s="3"/>
      <c r="H45" s="14"/>
      <c r="I45" s="3"/>
      <c r="J45" s="2"/>
      <c r="K45" s="2"/>
      <c r="L45" s="14"/>
      <c r="M45" s="3"/>
      <c r="P45" s="14"/>
      <c r="Q45" s="3"/>
      <c r="T45" s="14"/>
      <c r="U45" s="3"/>
      <c r="X45" s="3"/>
    </row>
    <row r="46" spans="1:24" ht="15.75" x14ac:dyDescent="0.25">
      <c r="A46" s="2"/>
      <c r="D46" s="14"/>
      <c r="E46" s="3"/>
      <c r="H46" s="14"/>
      <c r="I46" s="3"/>
      <c r="J46" s="2"/>
      <c r="K46" s="2"/>
      <c r="L46" s="14"/>
      <c r="M46" s="3"/>
      <c r="N46" s="2"/>
      <c r="O46" s="2"/>
      <c r="P46" s="2"/>
      <c r="Q46" s="2"/>
      <c r="R46" s="2"/>
      <c r="S46" s="3"/>
      <c r="T46" s="2"/>
    </row>
  </sheetData>
  <mergeCells count="5">
    <mergeCell ref="B10:E10"/>
    <mergeCell ref="F10:I10"/>
    <mergeCell ref="J10:M10"/>
    <mergeCell ref="N10:Q10"/>
    <mergeCell ref="R10:U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5DB6-7C7C-4E2D-95B4-39D7AC35E1AA}">
  <dimension ref="A4:X23"/>
  <sheetViews>
    <sheetView workbookViewId="0">
      <selection activeCell="G24" sqref="G24"/>
    </sheetView>
  </sheetViews>
  <sheetFormatPr baseColWidth="10" defaultRowHeight="15" x14ac:dyDescent="0.25"/>
  <cols>
    <col min="2" max="2" width="24" bestFit="1" customWidth="1"/>
    <col min="3" max="3" width="7.42578125" bestFit="1" customWidth="1"/>
    <col min="4" max="4" width="8.5703125" bestFit="1" customWidth="1"/>
    <col min="5" max="5" width="9" bestFit="1" customWidth="1"/>
    <col min="6" max="6" width="13" bestFit="1" customWidth="1"/>
    <col min="7" max="7" width="5" bestFit="1" customWidth="1"/>
    <col min="8" max="8" width="8.140625" bestFit="1" customWidth="1"/>
    <col min="9" max="9" width="6.28515625" bestFit="1" customWidth="1"/>
  </cols>
  <sheetData>
    <row r="4" spans="1:24" ht="15.75" x14ac:dyDescent="0.25">
      <c r="A4" s="3"/>
      <c r="B4" s="3"/>
      <c r="C4" s="4" t="s">
        <v>0</v>
      </c>
      <c r="D4" s="4" t="s">
        <v>1</v>
      </c>
      <c r="E4" s="4" t="s">
        <v>2</v>
      </c>
      <c r="F4" s="4" t="s">
        <v>38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4" ht="15.75" x14ac:dyDescent="0.25">
      <c r="A5" s="3"/>
      <c r="B5" s="20" t="str">
        <f>B12</f>
        <v>LS</v>
      </c>
      <c r="C5" s="5">
        <f>AVERAGE(C14:C52)</f>
        <v>741.55555555555554</v>
      </c>
      <c r="D5" s="6">
        <f>AVERAGE(B14:B52)</f>
        <v>5.2382222222222223</v>
      </c>
      <c r="E5" s="10">
        <f>AVERAGE(D14:D52)</f>
        <v>7.2779011182723884E-4</v>
      </c>
      <c r="F5" s="11">
        <f>SUM(E14:E52)</f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4" ht="15.75" x14ac:dyDescent="0.25">
      <c r="A6" s="3"/>
      <c r="B6" s="4" t="str">
        <f>F12</f>
        <v>ELS</v>
      </c>
      <c r="C6" s="15">
        <f>AVERAGE(G14:G52)</f>
        <v>740.66666666666663</v>
      </c>
      <c r="D6" s="9">
        <f>AVERAGE(F14:F52)</f>
        <v>0.13044444444444445</v>
      </c>
      <c r="E6" s="7">
        <f>AVERAGE(H14:H52)</f>
        <v>7.9790140999016282E-3</v>
      </c>
      <c r="F6" s="8">
        <f>SUM(I14:I52)</f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4" ht="15.75" x14ac:dyDescent="0.25">
      <c r="A7" s="3"/>
      <c r="B7" s="3"/>
      <c r="C7" s="12"/>
      <c r="D7" s="16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4" ht="15.75" x14ac:dyDescent="0.25">
      <c r="A8" s="3"/>
      <c r="B8" s="3"/>
      <c r="C8" s="18"/>
      <c r="D8" s="17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4" ht="15.75" x14ac:dyDescent="0.25">
      <c r="A9" s="3"/>
      <c r="B9" s="3"/>
      <c r="C9" s="12"/>
      <c r="D9" s="16"/>
      <c r="E9" s="1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4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4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</row>
    <row r="12" spans="1:24" ht="15.75" x14ac:dyDescent="0.25">
      <c r="A12" s="3"/>
      <c r="B12" s="30" t="s">
        <v>157</v>
      </c>
      <c r="C12" s="30"/>
      <c r="D12" s="30"/>
      <c r="E12" s="30"/>
      <c r="F12" s="30" t="s">
        <v>158</v>
      </c>
      <c r="G12" s="30"/>
      <c r="H12" s="30"/>
      <c r="I12" s="3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4" ht="15.75" x14ac:dyDescent="0.25">
      <c r="A13" s="25" t="s">
        <v>4</v>
      </c>
      <c r="B13" s="26" t="s">
        <v>5</v>
      </c>
      <c r="C13" s="26" t="s">
        <v>0</v>
      </c>
      <c r="D13" s="25" t="s">
        <v>2</v>
      </c>
      <c r="E13" s="25" t="s">
        <v>3</v>
      </c>
      <c r="F13" s="26" t="s">
        <v>5</v>
      </c>
      <c r="G13" s="26" t="s">
        <v>0</v>
      </c>
      <c r="H13" s="25" t="s">
        <v>2</v>
      </c>
      <c r="I13" s="25" t="s">
        <v>3</v>
      </c>
      <c r="J13" s="2"/>
      <c r="K13" s="2"/>
      <c r="L13" s="3"/>
      <c r="M13" s="3"/>
      <c r="N13" s="2"/>
      <c r="O13" s="2"/>
      <c r="P13" s="3"/>
      <c r="Q13" s="3"/>
      <c r="R13" s="2"/>
      <c r="S13" s="2"/>
      <c r="T13" s="3"/>
      <c r="U13" s="3"/>
      <c r="X13" s="3" t="s">
        <v>6</v>
      </c>
    </row>
    <row r="14" spans="1:24" ht="15.75" x14ac:dyDescent="0.25">
      <c r="A14" s="56" t="s">
        <v>7</v>
      </c>
      <c r="B14" s="27">
        <v>1.6E-2</v>
      </c>
      <c r="C14" s="27">
        <v>18</v>
      </c>
      <c r="D14" s="28">
        <f>(C14-$X14)/$X14</f>
        <v>0</v>
      </c>
      <c r="E14" s="29">
        <f>IF(C14=$X14,1,0)</f>
        <v>1</v>
      </c>
      <c r="F14" s="27">
        <v>5.0000000000000001E-3</v>
      </c>
      <c r="G14" s="27">
        <v>18</v>
      </c>
      <c r="H14" s="28">
        <f>(G14-$X14)/$X14</f>
        <v>0</v>
      </c>
      <c r="I14" s="29">
        <f>IF(G14=$X14,1,0)</f>
        <v>1</v>
      </c>
      <c r="K14">
        <f>(F14/B14)</f>
        <v>0.3125</v>
      </c>
      <c r="L14" s="14">
        <f>1-K14</f>
        <v>0.6875</v>
      </c>
      <c r="M14" s="3"/>
      <c r="P14" s="14"/>
      <c r="Q14" s="3"/>
      <c r="T14" s="14"/>
      <c r="U14" s="3"/>
      <c r="X14" s="3">
        <f>MIN(G14,C14)</f>
        <v>18</v>
      </c>
    </row>
    <row r="15" spans="1:24" ht="15.75" x14ac:dyDescent="0.25">
      <c r="A15" s="56" t="s">
        <v>8</v>
      </c>
      <c r="B15" s="27">
        <v>8.1389999999999993</v>
      </c>
      <c r="C15" s="27">
        <v>2027</v>
      </c>
      <c r="D15" s="28">
        <f>(C15-$X15)/$X15</f>
        <v>4.935834155972359E-4</v>
      </c>
      <c r="E15" s="29">
        <f t="shared" ref="E15:E22" si="0">IF(C15=$X15,1,0)</f>
        <v>0</v>
      </c>
      <c r="F15" s="27">
        <v>0.48799999999999999</v>
      </c>
      <c r="G15" s="27">
        <v>2026</v>
      </c>
      <c r="H15" s="28">
        <f t="shared" ref="H15:H22" si="1">(G15-$X15)/$X15</f>
        <v>0</v>
      </c>
      <c r="I15" s="29">
        <f t="shared" ref="I15:I22" si="2">IF(G15=$X15,1,0)</f>
        <v>1</v>
      </c>
      <c r="K15">
        <f t="shared" ref="K15:K21" si="3">(F15/B15)</f>
        <v>5.9958225826268585E-2</v>
      </c>
      <c r="L15" s="14">
        <f t="shared" ref="L15:L22" si="4">1-K15</f>
        <v>0.94004177417373147</v>
      </c>
      <c r="M15" s="3"/>
      <c r="P15" s="14"/>
      <c r="Q15" s="3"/>
      <c r="T15" s="14"/>
      <c r="U15" s="3"/>
      <c r="X15" s="3">
        <f t="shared" ref="X15:X22" si="5">MIN(G15,C15)</f>
        <v>2026</v>
      </c>
    </row>
    <row r="16" spans="1:24" ht="15.75" x14ac:dyDescent="0.25">
      <c r="A16" s="56" t="s">
        <v>44</v>
      </c>
      <c r="B16" s="27">
        <v>1E-3</v>
      </c>
      <c r="C16" s="27">
        <v>15</v>
      </c>
      <c r="D16" s="28">
        <f t="shared" ref="D15:D22" si="6">(C16-$X16)/$X16</f>
        <v>0</v>
      </c>
      <c r="E16" s="29">
        <f t="shared" si="0"/>
        <v>1</v>
      </c>
      <c r="F16" s="27">
        <v>0</v>
      </c>
      <c r="G16" s="27">
        <v>15</v>
      </c>
      <c r="H16" s="28">
        <f t="shared" si="1"/>
        <v>0</v>
      </c>
      <c r="I16" s="29">
        <f t="shared" si="2"/>
        <v>1</v>
      </c>
      <c r="K16">
        <f t="shared" si="3"/>
        <v>0</v>
      </c>
      <c r="L16" s="14">
        <f t="shared" si="4"/>
        <v>1</v>
      </c>
      <c r="M16" s="3"/>
      <c r="P16" s="14"/>
      <c r="Q16" s="3"/>
      <c r="T16" s="14"/>
      <c r="U16" s="3"/>
      <c r="X16" s="3">
        <f t="shared" si="5"/>
        <v>15</v>
      </c>
    </row>
    <row r="17" spans="1:24" ht="15.75" x14ac:dyDescent="0.25">
      <c r="A17" s="56" t="s">
        <v>45</v>
      </c>
      <c r="B17" s="27">
        <v>2E-3</v>
      </c>
      <c r="C17" s="27">
        <v>14</v>
      </c>
      <c r="D17" s="28">
        <f t="shared" si="6"/>
        <v>0</v>
      </c>
      <c r="E17" s="29">
        <f t="shared" si="0"/>
        <v>1</v>
      </c>
      <c r="F17" s="27">
        <v>1E-3</v>
      </c>
      <c r="G17" s="27">
        <v>15</v>
      </c>
      <c r="H17" s="28">
        <f>(G17-$X17)/$X17</f>
        <v>7.1428571428571425E-2</v>
      </c>
      <c r="I17" s="29">
        <f t="shared" si="2"/>
        <v>0</v>
      </c>
      <c r="K17">
        <f t="shared" si="3"/>
        <v>0.5</v>
      </c>
      <c r="L17" s="14">
        <f t="shared" si="4"/>
        <v>0.5</v>
      </c>
      <c r="M17" s="3"/>
      <c r="P17" s="14"/>
      <c r="Q17" s="3"/>
      <c r="T17" s="14"/>
      <c r="U17" s="3"/>
      <c r="X17" s="3">
        <f t="shared" si="5"/>
        <v>14</v>
      </c>
    </row>
    <row r="18" spans="1:24" ht="15.75" x14ac:dyDescent="0.25">
      <c r="A18" s="56" t="s">
        <v>46</v>
      </c>
      <c r="B18" s="27">
        <v>18.059000000000001</v>
      </c>
      <c r="C18" s="27">
        <v>2614</v>
      </c>
      <c r="D18" s="28">
        <f t="shared" si="6"/>
        <v>0</v>
      </c>
      <c r="E18" s="29">
        <f t="shared" si="0"/>
        <v>1</v>
      </c>
      <c r="F18" s="27">
        <v>0.48199999999999998</v>
      </c>
      <c r="G18" s="27">
        <v>2615</v>
      </c>
      <c r="H18" s="28">
        <f t="shared" si="1"/>
        <v>3.8255547054322876E-4</v>
      </c>
      <c r="I18" s="29">
        <f t="shared" si="2"/>
        <v>0</v>
      </c>
      <c r="K18">
        <f t="shared" si="3"/>
        <v>2.6690292928733594E-2</v>
      </c>
      <c r="L18" s="14">
        <f t="shared" si="4"/>
        <v>0.97330970707126641</v>
      </c>
      <c r="M18" s="3"/>
      <c r="P18" s="14"/>
      <c r="Q18" s="3"/>
      <c r="T18" s="14"/>
      <c r="U18" s="3"/>
      <c r="X18" s="3">
        <f t="shared" si="5"/>
        <v>2614</v>
      </c>
    </row>
    <row r="19" spans="1:24" ht="15.75" x14ac:dyDescent="0.25">
      <c r="A19" s="56" t="s">
        <v>47</v>
      </c>
      <c r="B19" s="27">
        <v>0</v>
      </c>
      <c r="C19" s="27">
        <v>10</v>
      </c>
      <c r="D19" s="28">
        <f t="shared" si="6"/>
        <v>0</v>
      </c>
      <c r="E19" s="29">
        <f t="shared" si="0"/>
        <v>1</v>
      </c>
      <c r="F19" s="27">
        <v>0</v>
      </c>
      <c r="G19" s="27">
        <v>10</v>
      </c>
      <c r="H19" s="28">
        <f t="shared" si="1"/>
        <v>0</v>
      </c>
      <c r="I19" s="29">
        <f t="shared" si="2"/>
        <v>1</v>
      </c>
      <c r="K19">
        <v>1</v>
      </c>
      <c r="L19" s="14">
        <f t="shared" si="4"/>
        <v>0</v>
      </c>
      <c r="M19" s="3"/>
      <c r="P19" s="14"/>
      <c r="Q19" s="3"/>
      <c r="T19" s="14"/>
      <c r="U19" s="3"/>
      <c r="X19" s="3">
        <f t="shared" si="5"/>
        <v>10</v>
      </c>
    </row>
    <row r="20" spans="1:24" ht="15.75" x14ac:dyDescent="0.25">
      <c r="A20" s="56" t="s">
        <v>48</v>
      </c>
      <c r="B20" s="27">
        <v>0.105</v>
      </c>
      <c r="C20" s="27">
        <v>477</v>
      </c>
      <c r="D20" s="28">
        <f t="shared" si="6"/>
        <v>0</v>
      </c>
      <c r="E20" s="29">
        <f t="shared" si="0"/>
        <v>1</v>
      </c>
      <c r="F20" s="27">
        <v>1.2E-2</v>
      </c>
      <c r="G20" s="27">
        <v>477</v>
      </c>
      <c r="H20" s="28">
        <f t="shared" si="1"/>
        <v>0</v>
      </c>
      <c r="I20" s="29">
        <f t="shared" si="2"/>
        <v>1</v>
      </c>
      <c r="K20">
        <f t="shared" si="3"/>
        <v>0.1142857142857143</v>
      </c>
      <c r="L20" s="14">
        <f t="shared" si="4"/>
        <v>0.88571428571428568</v>
      </c>
      <c r="M20" s="3"/>
      <c r="P20" s="14"/>
      <c r="Q20" s="3"/>
      <c r="T20" s="14"/>
      <c r="U20" s="3"/>
      <c r="X20" s="3">
        <f t="shared" si="5"/>
        <v>477</v>
      </c>
    </row>
    <row r="21" spans="1:24" ht="15.75" x14ac:dyDescent="0.25">
      <c r="A21" s="56" t="s">
        <v>49</v>
      </c>
      <c r="B21" s="27">
        <v>20.821999999999999</v>
      </c>
      <c r="C21" s="27">
        <v>1495</v>
      </c>
      <c r="D21" s="28">
        <f t="shared" si="6"/>
        <v>6.0565275908479139E-3</v>
      </c>
      <c r="E21" s="29">
        <f t="shared" si="0"/>
        <v>0</v>
      </c>
      <c r="F21" s="27">
        <v>0.186</v>
      </c>
      <c r="G21" s="27">
        <v>1486</v>
      </c>
      <c r="H21" s="28">
        <f t="shared" si="1"/>
        <v>0</v>
      </c>
      <c r="I21" s="29">
        <f t="shared" si="2"/>
        <v>1</v>
      </c>
      <c r="K21">
        <f t="shared" si="3"/>
        <v>8.9328594755547028E-3</v>
      </c>
      <c r="L21" s="14">
        <f t="shared" si="4"/>
        <v>0.99106714052444533</v>
      </c>
      <c r="M21" s="3"/>
      <c r="P21" s="14"/>
      <c r="Q21" s="3"/>
      <c r="T21" s="14"/>
      <c r="U21" s="3"/>
      <c r="X21" s="3">
        <f t="shared" si="5"/>
        <v>1486</v>
      </c>
    </row>
    <row r="22" spans="1:24" ht="15.75" x14ac:dyDescent="0.25">
      <c r="A22" s="56" t="s">
        <v>50</v>
      </c>
      <c r="B22" s="27">
        <v>0</v>
      </c>
      <c r="C22" s="27">
        <v>4</v>
      </c>
      <c r="D22" s="28">
        <f t="shared" si="6"/>
        <v>0</v>
      </c>
      <c r="E22" s="29">
        <f t="shared" si="0"/>
        <v>1</v>
      </c>
      <c r="F22" s="27">
        <v>0</v>
      </c>
      <c r="G22" s="27">
        <v>4</v>
      </c>
      <c r="H22" s="28">
        <f t="shared" si="1"/>
        <v>0</v>
      </c>
      <c r="I22" s="29">
        <f t="shared" si="2"/>
        <v>1</v>
      </c>
      <c r="K22">
        <v>1</v>
      </c>
      <c r="L22" s="14">
        <f t="shared" si="4"/>
        <v>0</v>
      </c>
      <c r="M22" s="3"/>
      <c r="P22" s="14"/>
      <c r="Q22" s="3"/>
      <c r="T22" s="14"/>
      <c r="U22" s="3"/>
      <c r="X22" s="3">
        <f t="shared" si="5"/>
        <v>4</v>
      </c>
    </row>
    <row r="23" spans="1:24" x14ac:dyDescent="0.25">
      <c r="L23" s="22">
        <f>AVERAGE(L14:L18,L20:L21)</f>
        <v>0.85394755821196144</v>
      </c>
    </row>
  </sheetData>
  <mergeCells count="5">
    <mergeCell ref="B12:E12"/>
    <mergeCell ref="F12:I12"/>
    <mergeCell ref="J12:M12"/>
    <mergeCell ref="N12:Q12"/>
    <mergeCell ref="R12:U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F966-8BD2-4507-91A4-6FBB90351B8E}">
  <dimension ref="A4:C15"/>
  <sheetViews>
    <sheetView workbookViewId="0">
      <selection activeCell="B20" sqref="B20"/>
    </sheetView>
  </sheetViews>
  <sheetFormatPr baseColWidth="10" defaultRowHeight="15" x14ac:dyDescent="0.25"/>
  <cols>
    <col min="1" max="1" width="13.85546875" bestFit="1" customWidth="1"/>
    <col min="2" max="2" width="24.5703125" bestFit="1" customWidth="1"/>
    <col min="3" max="3" width="43.85546875" bestFit="1" customWidth="1"/>
  </cols>
  <sheetData>
    <row r="4" spans="1:3" x14ac:dyDescent="0.25">
      <c r="B4" s="56" t="s">
        <v>159</v>
      </c>
      <c r="C4" s="56" t="s">
        <v>160</v>
      </c>
    </row>
    <row r="5" spans="1:3" x14ac:dyDescent="0.25">
      <c r="A5" s="56" t="s">
        <v>12</v>
      </c>
      <c r="B5" s="55">
        <v>0.5</v>
      </c>
      <c r="C5" s="55">
        <v>0.80357142857142805</v>
      </c>
    </row>
    <row r="6" spans="1:3" x14ac:dyDescent="0.25">
      <c r="A6" s="56" t="s">
        <v>13</v>
      </c>
      <c r="B6" s="55">
        <v>0.91559723593287201</v>
      </c>
      <c r="C6" s="55">
        <v>0.98950485563732904</v>
      </c>
    </row>
    <row r="7" spans="1:3" x14ac:dyDescent="0.25">
      <c r="A7" s="56" t="s">
        <v>14</v>
      </c>
      <c r="B7" s="55">
        <v>0.46666666666666601</v>
      </c>
      <c r="C7" s="55">
        <v>0.69354838709677402</v>
      </c>
    </row>
    <row r="8" spans="1:3" x14ac:dyDescent="0.25">
      <c r="A8" s="56" t="s">
        <v>15</v>
      </c>
      <c r="B8" s="55">
        <v>0</v>
      </c>
      <c r="C8" s="55">
        <v>0</v>
      </c>
    </row>
    <row r="9" spans="1:3" x14ac:dyDescent="0.25">
      <c r="A9" s="56" t="s">
        <v>16</v>
      </c>
      <c r="B9" s="55">
        <v>0.74569789674952203</v>
      </c>
      <c r="C9" s="55">
        <v>0.72108599449826505</v>
      </c>
    </row>
    <row r="10" spans="1:3" x14ac:dyDescent="0.25">
      <c r="A10" s="56" t="s">
        <v>17</v>
      </c>
      <c r="B10" s="55">
        <v>0.7</v>
      </c>
      <c r="C10" s="55">
        <v>0.80519480519480502</v>
      </c>
    </row>
    <row r="11" spans="1:3" x14ac:dyDescent="0.25">
      <c r="A11" s="56" t="s">
        <v>18</v>
      </c>
      <c r="B11" s="55">
        <v>0.65408805031446504</v>
      </c>
      <c r="C11" s="55">
        <v>0.51227186910006295</v>
      </c>
    </row>
    <row r="12" spans="1:3" x14ac:dyDescent="0.25">
      <c r="A12" s="56" t="s">
        <v>20</v>
      </c>
      <c r="B12" s="55">
        <v>0.62113055181695798</v>
      </c>
      <c r="C12" s="55">
        <v>0.68973891924711594</v>
      </c>
    </row>
    <row r="13" spans="1:3" x14ac:dyDescent="0.25">
      <c r="A13" s="56" t="s">
        <v>21</v>
      </c>
      <c r="B13" s="55">
        <v>0.25</v>
      </c>
      <c r="C13" s="55">
        <v>0.5</v>
      </c>
    </row>
    <row r="15" spans="1:3" x14ac:dyDescent="0.25">
      <c r="B15" s="21">
        <f>AVERAGE(B5:B13)</f>
        <v>0.53924226683116483</v>
      </c>
      <c r="C15" s="21">
        <f>AVERAGE(C5:C13)</f>
        <v>0.63499069548286446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156B-3AC5-4CE9-A66D-51559974E1AB}">
  <dimension ref="A3:X21"/>
  <sheetViews>
    <sheetView topLeftCell="A3" workbookViewId="0">
      <selection activeCell="A13" sqref="A13:A21"/>
    </sheetView>
  </sheetViews>
  <sheetFormatPr baseColWidth="10" defaultRowHeight="15" x14ac:dyDescent="0.25"/>
  <cols>
    <col min="1" max="1" width="13.140625" bestFit="1" customWidth="1"/>
    <col min="2" max="2" width="7" bestFit="1" customWidth="1"/>
    <col min="3" max="3" width="7.42578125" bestFit="1" customWidth="1"/>
    <col min="4" max="4" width="8.5703125" bestFit="1" customWidth="1"/>
    <col min="5" max="5" width="8.140625" bestFit="1" customWidth="1"/>
    <col min="6" max="6" width="13" bestFit="1" customWidth="1"/>
    <col min="8" max="8" width="18.140625" bestFit="1" customWidth="1"/>
  </cols>
  <sheetData>
    <row r="3" spans="1:24" ht="15.75" x14ac:dyDescent="0.25">
      <c r="A3" s="3"/>
      <c r="B3" s="3"/>
      <c r="C3" s="25" t="s">
        <v>0</v>
      </c>
      <c r="D3" s="25" t="s">
        <v>1</v>
      </c>
      <c r="E3" s="25" t="s">
        <v>2</v>
      </c>
      <c r="F3" s="25" t="s">
        <v>38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4" ht="15.75" x14ac:dyDescent="0.25">
      <c r="A4" s="3"/>
      <c r="B4" s="32" t="str">
        <f>B11</f>
        <v>RG</v>
      </c>
      <c r="C4" s="34">
        <f>AVERAGE(C13:C50)</f>
        <v>739.77777777777783</v>
      </c>
      <c r="D4" s="34">
        <f>AVERAGE(B13:B51)</f>
        <v>3.3358888888888889</v>
      </c>
      <c r="E4" s="42">
        <f>AVERAGE(D13:D51)</f>
        <v>4.2522430582132073E-5</v>
      </c>
      <c r="F4" s="36">
        <f>SUM(E13:E51)</f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4" ht="15.75" x14ac:dyDescent="0.25">
      <c r="A5" s="3"/>
      <c r="B5" s="25" t="str">
        <f>F11</f>
        <v>RR</v>
      </c>
      <c r="C5" s="37">
        <f>AVERAGE(G13:G51)</f>
        <v>740</v>
      </c>
      <c r="D5" s="37">
        <f>AVERAGE(F13:F51)</f>
        <v>16.496888888888886</v>
      </c>
      <c r="E5" s="43">
        <f>AVERAGE(H13:H51)</f>
        <v>2.2492127755285651E-4</v>
      </c>
      <c r="F5" s="36">
        <f>SUM(I13:I51)</f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4" ht="15.75" x14ac:dyDescent="0.25">
      <c r="A6" s="3"/>
      <c r="B6" s="33" t="str">
        <f>J11</f>
        <v>GG</v>
      </c>
      <c r="C6" s="44">
        <f>AVERAGE(K13:K21)</f>
        <v>740.11111111111109</v>
      </c>
      <c r="D6" s="44">
        <f>AVERAGE(J13:J21)</f>
        <v>4.0818888888888889</v>
      </c>
      <c r="E6" s="45">
        <f>AVERAGE(L13:L21)</f>
        <v>2.6744370813498855E-4</v>
      </c>
      <c r="F6" s="46">
        <f>SUM(M13:M21)</f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4" ht="15.75" x14ac:dyDescent="0.25">
      <c r="A7" s="3"/>
      <c r="B7" s="33" t="str">
        <f>N11</f>
        <v>GR</v>
      </c>
      <c r="C7" s="44">
        <f>AVERAGE(O13:O21)</f>
        <v>740</v>
      </c>
      <c r="D7" s="44">
        <f>AVERAGE(N13:N21)</f>
        <v>15.828555555555555</v>
      </c>
      <c r="E7" s="45">
        <f>AVERAGE(P13:P21)</f>
        <v>2.2492127755285651E-4</v>
      </c>
      <c r="F7" s="47">
        <f>SUM(Q13:Q21)</f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4" ht="15.75" x14ac:dyDescent="0.25">
      <c r="A8" s="3"/>
      <c r="B8" s="3"/>
      <c r="C8" s="12"/>
      <c r="D8" s="16"/>
      <c r="E8" s="1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4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4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4" ht="15.75" x14ac:dyDescent="0.25">
      <c r="A11" s="3"/>
      <c r="B11" s="40" t="s">
        <v>40</v>
      </c>
      <c r="C11" s="30"/>
      <c r="D11" s="30"/>
      <c r="E11" s="30"/>
      <c r="F11" s="40" t="s">
        <v>41</v>
      </c>
      <c r="G11" s="30"/>
      <c r="H11" s="30"/>
      <c r="I11" s="30"/>
      <c r="J11" s="41" t="s">
        <v>42</v>
      </c>
      <c r="K11" s="31"/>
      <c r="L11" s="31"/>
      <c r="M11" s="31"/>
      <c r="N11" s="41" t="s">
        <v>43</v>
      </c>
      <c r="O11" s="31"/>
      <c r="P11" s="31"/>
      <c r="Q11" s="31"/>
      <c r="R11" s="39"/>
      <c r="S11" s="39"/>
      <c r="T11" s="39"/>
      <c r="U11" s="39"/>
    </row>
    <row r="12" spans="1:24" ht="15.75" x14ac:dyDescent="0.25">
      <c r="A12" s="25" t="s">
        <v>4</v>
      </c>
      <c r="B12" s="26" t="s">
        <v>5</v>
      </c>
      <c r="C12" s="26" t="s">
        <v>0</v>
      </c>
      <c r="D12" s="25" t="s">
        <v>2</v>
      </c>
      <c r="E12" s="25" t="s">
        <v>3</v>
      </c>
      <c r="F12" s="26" t="s">
        <v>5</v>
      </c>
      <c r="G12" s="26" t="s">
        <v>0</v>
      </c>
      <c r="H12" s="25" t="s">
        <v>2</v>
      </c>
      <c r="I12" s="25" t="s">
        <v>3</v>
      </c>
      <c r="J12" s="26" t="s">
        <v>5</v>
      </c>
      <c r="K12" s="26" t="s">
        <v>0</v>
      </c>
      <c r="L12" s="25" t="s">
        <v>2</v>
      </c>
      <c r="M12" s="25" t="s">
        <v>3</v>
      </c>
      <c r="N12" s="26" t="s">
        <v>5</v>
      </c>
      <c r="O12" s="26" t="s">
        <v>0</v>
      </c>
      <c r="P12" s="25" t="s">
        <v>2</v>
      </c>
      <c r="Q12" s="25" t="s">
        <v>3</v>
      </c>
      <c r="R12" s="2"/>
      <c r="S12" s="2"/>
      <c r="T12" s="3"/>
      <c r="U12" s="3"/>
      <c r="X12" s="3" t="s">
        <v>6</v>
      </c>
    </row>
    <row r="13" spans="1:24" ht="15.75" x14ac:dyDescent="0.25">
      <c r="A13" s="56" t="s">
        <v>12</v>
      </c>
      <c r="B13" s="27">
        <v>8.2000000000000003E-2</v>
      </c>
      <c r="C13" s="27">
        <v>18</v>
      </c>
      <c r="D13" s="28">
        <f>(C13-$X13)/$X13</f>
        <v>0</v>
      </c>
      <c r="E13" s="29">
        <f>IF(C13=$X13,1,0)</f>
        <v>1</v>
      </c>
      <c r="F13" s="27">
        <v>5.7000000000000002E-2</v>
      </c>
      <c r="G13" s="27">
        <v>18</v>
      </c>
      <c r="H13" s="28">
        <f>(G13-$X13)/$X13</f>
        <v>0</v>
      </c>
      <c r="I13" s="29">
        <f>IF(G13=$X13,1,0)</f>
        <v>1</v>
      </c>
      <c r="J13" s="27">
        <v>9.8000000000000004E-2</v>
      </c>
      <c r="K13" s="27">
        <v>18</v>
      </c>
      <c r="L13" s="28">
        <f>(K13-$X13)/$X13</f>
        <v>0</v>
      </c>
      <c r="M13" s="29">
        <f>IF(K13=$X13,1,0)</f>
        <v>1</v>
      </c>
      <c r="N13" s="27">
        <v>0.12</v>
      </c>
      <c r="O13" s="27">
        <v>18</v>
      </c>
      <c r="P13" s="28">
        <f>(O13-$X13)/$X13</f>
        <v>0</v>
      </c>
      <c r="Q13" s="29">
        <f>IF(O13=$X13,1,0)</f>
        <v>1</v>
      </c>
      <c r="T13" s="14"/>
      <c r="U13" s="3"/>
      <c r="X13" s="3">
        <f>MIN(O13,K13,G13,C13)</f>
        <v>18</v>
      </c>
    </row>
    <row r="14" spans="1:24" ht="15.75" x14ac:dyDescent="0.25">
      <c r="A14" s="56" t="s">
        <v>13</v>
      </c>
      <c r="B14" s="27">
        <v>9.8979999999999997</v>
      </c>
      <c r="C14" s="27">
        <v>2026</v>
      </c>
      <c r="D14" s="28">
        <f t="shared" ref="D14:D21" si="0">(C14-$X14)/$X14</f>
        <v>0</v>
      </c>
      <c r="E14" s="29">
        <f t="shared" ref="E14:E21" si="1">IF(C14=$X14,1,0)</f>
        <v>1</v>
      </c>
      <c r="F14" s="27">
        <v>20.463999999999999</v>
      </c>
      <c r="G14" s="27">
        <v>2026</v>
      </c>
      <c r="H14" s="28">
        <f>(G14-$X14)/$X14</f>
        <v>0</v>
      </c>
      <c r="I14" s="29">
        <f t="shared" ref="I14:I21" si="2">IF(G14=$X14,1,0)</f>
        <v>1</v>
      </c>
      <c r="J14" s="27">
        <v>13.451000000000001</v>
      </c>
      <c r="K14" s="27">
        <v>2026</v>
      </c>
      <c r="L14" s="28">
        <f>(K14-$X14)/$X14</f>
        <v>0</v>
      </c>
      <c r="M14" s="29">
        <f t="shared" ref="M14:M21" si="3">IF(K14=$X14,1,0)</f>
        <v>1</v>
      </c>
      <c r="N14" s="27">
        <v>33.106000000000002</v>
      </c>
      <c r="O14" s="27">
        <v>2026</v>
      </c>
      <c r="P14" s="28">
        <f>(O14-$X14)/$X14</f>
        <v>0</v>
      </c>
      <c r="Q14" s="29">
        <f t="shared" ref="Q14:Q21" si="4">IF(O14=$X14,1,0)</f>
        <v>1</v>
      </c>
      <c r="T14" s="14"/>
      <c r="U14" s="3"/>
      <c r="X14" s="3">
        <f t="shared" ref="X14:X21" si="5">MIN(O14,K14,G14,C14)</f>
        <v>2026</v>
      </c>
    </row>
    <row r="15" spans="1:24" ht="15.75" x14ac:dyDescent="0.25">
      <c r="A15" s="56" t="s">
        <v>14</v>
      </c>
      <c r="B15" s="27">
        <v>5.0000000000000001E-3</v>
      </c>
      <c r="C15" s="27">
        <v>14</v>
      </c>
      <c r="D15" s="28">
        <f t="shared" si="0"/>
        <v>0</v>
      </c>
      <c r="E15" s="29">
        <f t="shared" si="1"/>
        <v>1</v>
      </c>
      <c r="F15" s="27">
        <v>6.0000000000000001E-3</v>
      </c>
      <c r="G15" s="27">
        <v>14</v>
      </c>
      <c r="H15" s="28">
        <f t="shared" ref="H15:H21" si="6">(G15-$X15)/$X15</f>
        <v>0</v>
      </c>
      <c r="I15" s="29">
        <f t="shared" si="2"/>
        <v>1</v>
      </c>
      <c r="J15" s="27">
        <v>8.0000000000000002E-3</v>
      </c>
      <c r="K15" s="27">
        <v>14</v>
      </c>
      <c r="L15" s="28">
        <f t="shared" ref="L15:L21" si="7">(K15-$X15)/$X15</f>
        <v>0</v>
      </c>
      <c r="M15" s="29">
        <f t="shared" si="3"/>
        <v>1</v>
      </c>
      <c r="N15" s="27">
        <v>8.9999999999999993E-3</v>
      </c>
      <c r="O15" s="27">
        <v>14</v>
      </c>
      <c r="P15" s="28">
        <f t="shared" ref="P15:P21" si="8">(O15-$X15)/$X15</f>
        <v>0</v>
      </c>
      <c r="Q15" s="29">
        <f t="shared" si="4"/>
        <v>1</v>
      </c>
      <c r="T15" s="14"/>
      <c r="U15" s="3"/>
      <c r="X15" s="3">
        <f t="shared" si="5"/>
        <v>14</v>
      </c>
    </row>
    <row r="16" spans="1:24" ht="15.75" x14ac:dyDescent="0.25">
      <c r="A16" s="56" t="s">
        <v>15</v>
      </c>
      <c r="B16" s="27">
        <v>2.1999999999999999E-2</v>
      </c>
      <c r="C16" s="27">
        <v>13</v>
      </c>
      <c r="D16" s="28">
        <f t="shared" si="0"/>
        <v>0</v>
      </c>
      <c r="E16" s="29">
        <f t="shared" si="1"/>
        <v>1</v>
      </c>
      <c r="F16" s="27">
        <v>2.3E-2</v>
      </c>
      <c r="G16" s="27">
        <v>13</v>
      </c>
      <c r="H16" s="28">
        <f t="shared" si="6"/>
        <v>0</v>
      </c>
      <c r="I16" s="29">
        <f t="shared" si="2"/>
        <v>1</v>
      </c>
      <c r="J16" s="27">
        <v>2.5999999999999999E-2</v>
      </c>
      <c r="K16" s="27">
        <v>13</v>
      </c>
      <c r="L16" s="28">
        <f t="shared" si="7"/>
        <v>0</v>
      </c>
      <c r="M16" s="29">
        <f t="shared" si="3"/>
        <v>1</v>
      </c>
      <c r="N16" s="27">
        <v>3.7999999999999999E-2</v>
      </c>
      <c r="O16" s="27">
        <v>13</v>
      </c>
      <c r="P16" s="28">
        <f t="shared" si="8"/>
        <v>0</v>
      </c>
      <c r="Q16" s="29">
        <f t="shared" si="4"/>
        <v>1</v>
      </c>
      <c r="T16" s="14"/>
      <c r="U16" s="3"/>
      <c r="X16" s="3">
        <f t="shared" si="5"/>
        <v>13</v>
      </c>
    </row>
    <row r="17" spans="1:24" ht="15.75" x14ac:dyDescent="0.25">
      <c r="A17" s="56" t="s">
        <v>16</v>
      </c>
      <c r="B17" s="27">
        <v>10.481999999999999</v>
      </c>
      <c r="C17" s="27">
        <v>2614</v>
      </c>
      <c r="D17" s="28">
        <f t="shared" si="0"/>
        <v>3.8270187523918868E-4</v>
      </c>
      <c r="E17" s="29">
        <f t="shared" si="1"/>
        <v>0</v>
      </c>
      <c r="F17" s="27">
        <v>102.869</v>
      </c>
      <c r="G17" s="27">
        <v>2613</v>
      </c>
      <c r="H17" s="28">
        <f t="shared" si="6"/>
        <v>0</v>
      </c>
      <c r="I17" s="29">
        <f t="shared" si="2"/>
        <v>1</v>
      </c>
      <c r="J17" s="27">
        <v>16.228000000000002</v>
      </c>
      <c r="K17" s="27">
        <v>2614</v>
      </c>
      <c r="L17" s="28">
        <f t="shared" si="7"/>
        <v>3.8270187523918868E-4</v>
      </c>
      <c r="M17" s="29">
        <f t="shared" si="3"/>
        <v>0</v>
      </c>
      <c r="N17" s="27">
        <v>80.331999999999994</v>
      </c>
      <c r="O17" s="27">
        <v>2613</v>
      </c>
      <c r="P17" s="28">
        <f t="shared" si="8"/>
        <v>0</v>
      </c>
      <c r="Q17" s="29">
        <f t="shared" si="4"/>
        <v>1</v>
      </c>
      <c r="T17" s="14"/>
      <c r="U17" s="3"/>
      <c r="X17" s="3">
        <f t="shared" si="5"/>
        <v>2613</v>
      </c>
    </row>
    <row r="18" spans="1:24" ht="15.75" x14ac:dyDescent="0.25">
      <c r="A18" s="56" t="s">
        <v>17</v>
      </c>
      <c r="B18" s="27">
        <v>3.0000000000000001E-3</v>
      </c>
      <c r="C18" s="27">
        <v>10</v>
      </c>
      <c r="D18" s="28">
        <f t="shared" si="0"/>
        <v>0</v>
      </c>
      <c r="E18" s="29">
        <f t="shared" si="1"/>
        <v>1</v>
      </c>
      <c r="F18" s="27">
        <v>6.0000000000000001E-3</v>
      </c>
      <c r="G18" s="27">
        <v>10</v>
      </c>
      <c r="H18" s="28">
        <f t="shared" si="6"/>
        <v>0</v>
      </c>
      <c r="I18" s="29">
        <f t="shared" si="2"/>
        <v>1</v>
      </c>
      <c r="J18" s="27">
        <v>3.0000000000000001E-3</v>
      </c>
      <c r="K18" s="27">
        <v>10</v>
      </c>
      <c r="L18" s="28">
        <f t="shared" si="7"/>
        <v>0</v>
      </c>
      <c r="M18" s="29">
        <f t="shared" si="3"/>
        <v>1</v>
      </c>
      <c r="N18" s="27">
        <v>7.0000000000000001E-3</v>
      </c>
      <c r="O18" s="27">
        <v>10</v>
      </c>
      <c r="P18" s="28">
        <f t="shared" si="8"/>
        <v>0</v>
      </c>
      <c r="Q18" s="29">
        <f t="shared" si="4"/>
        <v>1</v>
      </c>
      <c r="T18" s="14"/>
      <c r="U18" s="3"/>
      <c r="X18" s="3">
        <f t="shared" si="5"/>
        <v>10</v>
      </c>
    </row>
    <row r="19" spans="1:24" ht="15.75" x14ac:dyDescent="0.25">
      <c r="A19" s="56" t="s">
        <v>18</v>
      </c>
      <c r="B19" s="27">
        <v>0.36299999999999999</v>
      </c>
      <c r="C19" s="27">
        <v>477</v>
      </c>
      <c r="D19" s="28">
        <f t="shared" si="0"/>
        <v>0</v>
      </c>
      <c r="E19" s="29">
        <f t="shared" si="1"/>
        <v>1</v>
      </c>
      <c r="F19" s="27">
        <v>1.002</v>
      </c>
      <c r="G19" s="27">
        <v>477</v>
      </c>
      <c r="H19" s="28">
        <f t="shared" si="6"/>
        <v>0</v>
      </c>
      <c r="I19" s="29">
        <f t="shared" si="2"/>
        <v>1</v>
      </c>
      <c r="J19" s="27">
        <v>0.52300000000000002</v>
      </c>
      <c r="K19" s="27">
        <v>477</v>
      </c>
      <c r="L19" s="28">
        <f t="shared" si="7"/>
        <v>0</v>
      </c>
      <c r="M19" s="29">
        <f t="shared" si="3"/>
        <v>1</v>
      </c>
      <c r="N19" s="27">
        <v>0.97899999999999998</v>
      </c>
      <c r="O19" s="27">
        <v>477</v>
      </c>
      <c r="P19" s="28">
        <f t="shared" si="8"/>
        <v>0</v>
      </c>
      <c r="Q19" s="29">
        <f t="shared" si="4"/>
        <v>1</v>
      </c>
      <c r="T19" s="14"/>
      <c r="U19" s="3"/>
      <c r="X19" s="3">
        <f t="shared" si="5"/>
        <v>477</v>
      </c>
    </row>
    <row r="20" spans="1:24" ht="15.75" x14ac:dyDescent="0.25">
      <c r="A20" s="56" t="s">
        <v>20</v>
      </c>
      <c r="B20" s="27">
        <v>9.1660000000000004</v>
      </c>
      <c r="C20" s="27">
        <v>1482</v>
      </c>
      <c r="D20" s="28">
        <f t="shared" si="0"/>
        <v>0</v>
      </c>
      <c r="E20" s="29">
        <f t="shared" si="1"/>
        <v>1</v>
      </c>
      <c r="F20" s="27">
        <v>24.041</v>
      </c>
      <c r="G20" s="27">
        <v>1485</v>
      </c>
      <c r="H20" s="28">
        <f t="shared" si="6"/>
        <v>2.0242914979757085E-3</v>
      </c>
      <c r="I20" s="29">
        <f t="shared" si="2"/>
        <v>0</v>
      </c>
      <c r="J20" s="27">
        <v>6.3979999999999997</v>
      </c>
      <c r="K20" s="27">
        <v>1485</v>
      </c>
      <c r="L20" s="28">
        <f t="shared" si="7"/>
        <v>2.0242914979757085E-3</v>
      </c>
      <c r="M20" s="29">
        <f t="shared" si="3"/>
        <v>0</v>
      </c>
      <c r="N20" s="27">
        <v>27.863</v>
      </c>
      <c r="O20" s="27">
        <v>1485</v>
      </c>
      <c r="P20" s="28">
        <f t="shared" si="8"/>
        <v>2.0242914979757085E-3</v>
      </c>
      <c r="Q20" s="29">
        <f t="shared" si="4"/>
        <v>0</v>
      </c>
      <c r="T20" s="14"/>
      <c r="U20" s="3"/>
      <c r="X20" s="3">
        <f t="shared" si="5"/>
        <v>1482</v>
      </c>
    </row>
    <row r="21" spans="1:24" ht="15.75" x14ac:dyDescent="0.25">
      <c r="A21" s="56" t="s">
        <v>21</v>
      </c>
      <c r="B21" s="27">
        <v>2E-3</v>
      </c>
      <c r="C21" s="27">
        <v>4</v>
      </c>
      <c r="D21" s="28">
        <f t="shared" si="0"/>
        <v>0</v>
      </c>
      <c r="E21" s="29">
        <f t="shared" si="1"/>
        <v>1</v>
      </c>
      <c r="F21" s="27">
        <v>4.0000000000000001E-3</v>
      </c>
      <c r="G21" s="27">
        <v>4</v>
      </c>
      <c r="H21" s="28">
        <f t="shared" si="6"/>
        <v>0</v>
      </c>
      <c r="I21" s="29">
        <f t="shared" si="2"/>
        <v>1</v>
      </c>
      <c r="J21" s="27">
        <v>2E-3</v>
      </c>
      <c r="K21" s="27">
        <v>4</v>
      </c>
      <c r="L21" s="28">
        <f t="shared" si="7"/>
        <v>0</v>
      </c>
      <c r="M21" s="29">
        <f t="shared" si="3"/>
        <v>1</v>
      </c>
      <c r="N21" s="27">
        <v>3.0000000000000001E-3</v>
      </c>
      <c r="O21" s="27">
        <v>4</v>
      </c>
      <c r="P21" s="28">
        <f t="shared" si="8"/>
        <v>0</v>
      </c>
      <c r="Q21" s="29">
        <f t="shared" si="4"/>
        <v>1</v>
      </c>
      <c r="T21" s="14"/>
      <c r="U21" s="3"/>
      <c r="X21" s="3">
        <f t="shared" si="5"/>
        <v>4</v>
      </c>
    </row>
  </sheetData>
  <mergeCells count="5">
    <mergeCell ref="B11:E11"/>
    <mergeCell ref="F11:I11"/>
    <mergeCell ref="J11:M11"/>
    <mergeCell ref="N11:Q11"/>
    <mergeCell ref="R11:U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14EF-8B2C-4AFE-9A99-B4B31A033166}">
  <dimension ref="A4:X22"/>
  <sheetViews>
    <sheetView zoomScale="85" zoomScaleNormal="85" workbookViewId="0">
      <selection activeCell="G4" sqref="G4"/>
    </sheetView>
  </sheetViews>
  <sheetFormatPr baseColWidth="10" defaultRowHeight="15" x14ac:dyDescent="0.25"/>
  <cols>
    <col min="1" max="1" width="12.85546875" bestFit="1" customWidth="1"/>
    <col min="2" max="2" width="7.140625" bestFit="1" customWidth="1"/>
    <col min="3" max="3" width="7.42578125" bestFit="1" customWidth="1"/>
    <col min="4" max="5" width="8.42578125" bestFit="1" customWidth="1"/>
    <col min="6" max="6" width="13.42578125" bestFit="1" customWidth="1"/>
    <col min="7" max="7" width="11.140625" customWidth="1"/>
    <col min="9" max="9" width="6.5703125" bestFit="1" customWidth="1"/>
    <col min="10" max="10" width="7.140625" bestFit="1" customWidth="1"/>
    <col min="13" max="13" width="6.5703125" bestFit="1" customWidth="1"/>
    <col min="14" max="14" width="7.140625" bestFit="1" customWidth="1"/>
    <col min="17" max="17" width="6.5703125" bestFit="1" customWidth="1"/>
    <col min="18" max="18" width="7.140625" bestFit="1" customWidth="1"/>
    <col min="19" max="19" width="5.140625" bestFit="1" customWidth="1"/>
    <col min="21" max="21" width="6.5703125" bestFit="1" customWidth="1"/>
  </cols>
  <sheetData>
    <row r="4" spans="1:24" ht="15.75" x14ac:dyDescent="0.25">
      <c r="A4" s="3"/>
      <c r="B4" s="33" t="s">
        <v>161</v>
      </c>
      <c r="C4" s="25" t="s">
        <v>0</v>
      </c>
      <c r="D4" s="25" t="s">
        <v>1</v>
      </c>
      <c r="E4" s="25" t="s">
        <v>2</v>
      </c>
      <c r="F4" s="25" t="s">
        <v>38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4" ht="15.75" x14ac:dyDescent="0.25">
      <c r="A5" s="3"/>
      <c r="B5" s="25">
        <f>B12</f>
        <v>0.1</v>
      </c>
      <c r="C5" s="37">
        <f>AVERAGE(C14:C25)</f>
        <v>739.77777777777783</v>
      </c>
      <c r="D5" s="48">
        <f>AVERAGE(B14:B25)</f>
        <v>3.3358888888888889</v>
      </c>
      <c r="E5" s="28">
        <f>AVERAGE(D14:D25)</f>
        <v>9.2592592592592587E-3</v>
      </c>
      <c r="F5" s="29">
        <f>SUM(E14:E25)</f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4" ht="15.75" x14ac:dyDescent="0.25">
      <c r="A6" s="3"/>
      <c r="B6" s="32">
        <f>F12</f>
        <v>0.2</v>
      </c>
      <c r="C6" s="34">
        <f>AVERAGE(G14:G25)</f>
        <v>739.66666666666663</v>
      </c>
      <c r="D6" s="49">
        <f>AVERAGE(F14:F25)</f>
        <v>4.8447777777777778</v>
      </c>
      <c r="E6" s="50">
        <f>AVERAGE(H14:H25)</f>
        <v>0</v>
      </c>
      <c r="F6" s="36">
        <f>SUM(I14:I25)</f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4" ht="15.75" x14ac:dyDescent="0.25">
      <c r="A7" s="3"/>
      <c r="B7" s="33">
        <f>J12</f>
        <v>0.3</v>
      </c>
      <c r="C7" s="44">
        <f>AVERAGE(K14:K22)</f>
        <v>739.77777777777783</v>
      </c>
      <c r="D7" s="51">
        <f>AVERAGE(J14:J22)</f>
        <v>7.5984444444444437</v>
      </c>
      <c r="E7" s="52">
        <f>AVERAGE(L14:L22)</f>
        <v>9.2592592592592587E-3</v>
      </c>
      <c r="F7" s="46">
        <f>SUM(M14:M22)</f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4" ht="15.75" x14ac:dyDescent="0.25">
      <c r="A8" s="3"/>
      <c r="B8" s="33">
        <f>N12</f>
        <v>0.4</v>
      </c>
      <c r="C8" s="53">
        <f>AVERAGE(O14:O22)</f>
        <v>739.66666666666663</v>
      </c>
      <c r="D8" s="51">
        <f>AVERAGE(N14:N22)</f>
        <v>12.096555555555558</v>
      </c>
      <c r="E8" s="54">
        <f>AVERAGE(P14:P22)</f>
        <v>0</v>
      </c>
      <c r="F8" s="47">
        <f>SUM(Q14:Q22)</f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4" ht="15.75" x14ac:dyDescent="0.25">
      <c r="A9" s="3"/>
      <c r="B9" s="33">
        <f>R12</f>
        <v>0.5</v>
      </c>
      <c r="C9" s="44">
        <f>AVERAGE(S14:S22)</f>
        <v>739.77777777777783</v>
      </c>
      <c r="D9" s="51">
        <f>AVERAGE(R14:R22)</f>
        <v>15.254666666666667</v>
      </c>
      <c r="E9" s="52">
        <f>AVERAGE(T14:T22)</f>
        <v>9.2592592592592587E-3</v>
      </c>
      <c r="F9" s="46">
        <f>SUM(U14:U22)</f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4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4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</row>
    <row r="12" spans="1:24" ht="15.75" x14ac:dyDescent="0.25">
      <c r="A12" s="3"/>
      <c r="B12" s="30">
        <v>0.1</v>
      </c>
      <c r="C12" s="30"/>
      <c r="D12" s="30"/>
      <c r="E12" s="30"/>
      <c r="F12" s="30">
        <v>0.2</v>
      </c>
      <c r="G12" s="30"/>
      <c r="H12" s="30"/>
      <c r="I12" s="30"/>
      <c r="J12" s="31">
        <v>0.3</v>
      </c>
      <c r="K12" s="31"/>
      <c r="L12" s="31"/>
      <c r="M12" s="31"/>
      <c r="N12" s="31">
        <v>0.4</v>
      </c>
      <c r="O12" s="31"/>
      <c r="P12" s="31"/>
      <c r="Q12" s="31"/>
      <c r="R12" s="31">
        <v>0.5</v>
      </c>
      <c r="S12" s="31"/>
      <c r="T12" s="31"/>
      <c r="U12" s="31"/>
    </row>
    <row r="13" spans="1:24" ht="15.75" x14ac:dyDescent="0.25">
      <c r="A13" s="25" t="s">
        <v>4</v>
      </c>
      <c r="B13" s="57" t="s">
        <v>5</v>
      </c>
      <c r="C13" s="57" t="s">
        <v>0</v>
      </c>
      <c r="D13" s="58" t="s">
        <v>2</v>
      </c>
      <c r="E13" s="58" t="s">
        <v>3</v>
      </c>
      <c r="F13" s="57" t="s">
        <v>5</v>
      </c>
      <c r="G13" s="57" t="s">
        <v>0</v>
      </c>
      <c r="H13" s="58" t="s">
        <v>2</v>
      </c>
      <c r="I13" s="58" t="s">
        <v>3</v>
      </c>
      <c r="J13" s="57" t="s">
        <v>5</v>
      </c>
      <c r="K13" s="57" t="s">
        <v>0</v>
      </c>
      <c r="L13" s="58" t="s">
        <v>2</v>
      </c>
      <c r="M13" s="58" t="s">
        <v>3</v>
      </c>
      <c r="N13" s="57" t="s">
        <v>5</v>
      </c>
      <c r="O13" s="57" t="s">
        <v>0</v>
      </c>
      <c r="P13" s="58" t="s">
        <v>2</v>
      </c>
      <c r="Q13" s="58" t="s">
        <v>3</v>
      </c>
      <c r="R13" s="57" t="s">
        <v>5</v>
      </c>
      <c r="S13" s="57" t="s">
        <v>0</v>
      </c>
      <c r="T13" s="58" t="s">
        <v>2</v>
      </c>
      <c r="U13" s="58" t="s">
        <v>3</v>
      </c>
      <c r="X13" s="3" t="s">
        <v>6</v>
      </c>
    </row>
    <row r="14" spans="1:24" ht="15.75" x14ac:dyDescent="0.25">
      <c r="A14" s="56" t="s">
        <v>12</v>
      </c>
      <c r="B14" s="27">
        <v>8.2000000000000003E-2</v>
      </c>
      <c r="C14" s="27">
        <v>18</v>
      </c>
      <c r="D14" s="28">
        <f>(C14-$X14)/$X14</f>
        <v>0</v>
      </c>
      <c r="E14" s="29">
        <f>IF(C14=$X14,1,0)</f>
        <v>1</v>
      </c>
      <c r="F14" s="27">
        <v>5.0000000000000001E-3</v>
      </c>
      <c r="G14" s="27">
        <v>18</v>
      </c>
      <c r="H14" s="28">
        <f>(G14-$X14)/$X14</f>
        <v>0</v>
      </c>
      <c r="I14" s="29">
        <f>IF(G14=$X14,1,0)</f>
        <v>1</v>
      </c>
      <c r="J14" s="27">
        <v>6.0000000000000001E-3</v>
      </c>
      <c r="K14" s="27">
        <v>18</v>
      </c>
      <c r="L14" s="28">
        <f>(K14-$X14)/$X14</f>
        <v>0</v>
      </c>
      <c r="M14" s="29">
        <f>IF(K14=$X14,1,0)</f>
        <v>1</v>
      </c>
      <c r="N14" s="27">
        <v>6.0000000000000001E-3</v>
      </c>
      <c r="O14" s="27">
        <v>18</v>
      </c>
      <c r="P14" s="28">
        <f>(O14-$X14)/$X14</f>
        <v>0</v>
      </c>
      <c r="Q14" s="29">
        <f>IF(O14=$X14,1,0)</f>
        <v>1</v>
      </c>
      <c r="R14" s="27">
        <v>6.0000000000000001E-3</v>
      </c>
      <c r="S14" s="27">
        <v>18</v>
      </c>
      <c r="T14" s="28">
        <f t="shared" ref="T14:T22" si="0">(S14-$X14)/$X14</f>
        <v>0</v>
      </c>
      <c r="U14" s="29">
        <f t="shared" ref="U14:U22" si="1">IF(S14=$X14,1,0)</f>
        <v>1</v>
      </c>
      <c r="X14" s="3">
        <f>MIN(O14,K14,G14,C14,S14)</f>
        <v>18</v>
      </c>
    </row>
    <row r="15" spans="1:24" ht="15.75" x14ac:dyDescent="0.25">
      <c r="A15" s="56" t="s">
        <v>13</v>
      </c>
      <c r="B15" s="27">
        <v>9.8979999999999997</v>
      </c>
      <c r="C15" s="27">
        <v>2026</v>
      </c>
      <c r="D15" s="28">
        <f t="shared" ref="D15:D21" si="2">(C15-$X15)/$X15</f>
        <v>0</v>
      </c>
      <c r="E15" s="29">
        <f t="shared" ref="E15:E22" si="3">IF(C15=$X15,1,0)</f>
        <v>1</v>
      </c>
      <c r="F15" s="27">
        <v>16.170000000000002</v>
      </c>
      <c r="G15" s="27">
        <v>2026</v>
      </c>
      <c r="H15" s="28">
        <f t="shared" ref="H15:H22" si="4">(G15-$X15)/$X15</f>
        <v>0</v>
      </c>
      <c r="I15" s="29">
        <f t="shared" ref="I15:I22" si="5">IF(G15=$X15,1,0)</f>
        <v>1</v>
      </c>
      <c r="J15" s="27">
        <v>23.341999999999999</v>
      </c>
      <c r="K15" s="27">
        <v>2026</v>
      </c>
      <c r="L15" s="28">
        <f>(K15-$X15)/$X15</f>
        <v>0</v>
      </c>
      <c r="M15" s="29">
        <f t="shared" ref="M15:M22" si="6">IF(K15=$X15,1,0)</f>
        <v>1</v>
      </c>
      <c r="N15" s="27">
        <v>46.951999999999998</v>
      </c>
      <c r="O15" s="27">
        <v>2026</v>
      </c>
      <c r="P15" s="28">
        <f>(O15-$X15)/$X15</f>
        <v>0</v>
      </c>
      <c r="Q15" s="29">
        <f t="shared" ref="Q15:Q22" si="7">IF(O15=$X15,1,0)</f>
        <v>1</v>
      </c>
      <c r="R15" s="27">
        <v>54.566000000000003</v>
      </c>
      <c r="S15" s="27">
        <v>2026</v>
      </c>
      <c r="T15" s="28">
        <f t="shared" si="0"/>
        <v>0</v>
      </c>
      <c r="U15" s="29">
        <f t="shared" si="1"/>
        <v>1</v>
      </c>
      <c r="X15" s="3">
        <f t="shared" ref="X15:X22" si="8">MIN(O15,K15,G15,C15,S15)</f>
        <v>2026</v>
      </c>
    </row>
    <row r="16" spans="1:24" ht="15.75" x14ac:dyDescent="0.25">
      <c r="A16" s="56" t="s">
        <v>14</v>
      </c>
      <c r="B16" s="27">
        <v>5.0000000000000001E-3</v>
      </c>
      <c r="C16" s="27">
        <v>14</v>
      </c>
      <c r="D16" s="28">
        <f t="shared" si="2"/>
        <v>0</v>
      </c>
      <c r="E16" s="29">
        <f t="shared" si="3"/>
        <v>1</v>
      </c>
      <c r="F16" s="27">
        <v>4.0000000000000001E-3</v>
      </c>
      <c r="G16" s="27">
        <v>14</v>
      </c>
      <c r="H16" s="28">
        <f t="shared" si="4"/>
        <v>0</v>
      </c>
      <c r="I16" s="29">
        <f t="shared" si="5"/>
        <v>1</v>
      </c>
      <c r="J16" s="27">
        <v>5.0000000000000001E-3</v>
      </c>
      <c r="K16" s="27">
        <v>14</v>
      </c>
      <c r="L16" s="28">
        <f t="shared" ref="L16:L22" si="9">(K16-$X16)/$X16</f>
        <v>0</v>
      </c>
      <c r="M16" s="29">
        <f t="shared" si="6"/>
        <v>1</v>
      </c>
      <c r="N16" s="27">
        <v>5.0000000000000001E-3</v>
      </c>
      <c r="O16" s="27">
        <v>14</v>
      </c>
      <c r="P16" s="28">
        <f t="shared" ref="P16:P22" si="10">(O16-$X16)/$X16</f>
        <v>0</v>
      </c>
      <c r="Q16" s="29">
        <f t="shared" si="7"/>
        <v>1</v>
      </c>
      <c r="R16" s="27">
        <v>5.0000000000000001E-3</v>
      </c>
      <c r="S16" s="27">
        <v>14</v>
      </c>
      <c r="T16" s="28">
        <f t="shared" si="0"/>
        <v>0</v>
      </c>
      <c r="U16" s="29">
        <f t="shared" si="1"/>
        <v>1</v>
      </c>
      <c r="X16" s="3">
        <f t="shared" si="8"/>
        <v>14</v>
      </c>
    </row>
    <row r="17" spans="1:24" ht="15.75" x14ac:dyDescent="0.25">
      <c r="A17" s="56" t="s">
        <v>15</v>
      </c>
      <c r="B17" s="27">
        <v>2.1999999999999999E-2</v>
      </c>
      <c r="C17" s="27">
        <v>13</v>
      </c>
      <c r="D17" s="28">
        <f t="shared" si="2"/>
        <v>8.3333333333333329E-2</v>
      </c>
      <c r="E17" s="29">
        <f t="shared" si="3"/>
        <v>0</v>
      </c>
      <c r="F17" s="27">
        <v>2.5000000000000001E-2</v>
      </c>
      <c r="G17" s="27">
        <v>12</v>
      </c>
      <c r="H17" s="28">
        <f t="shared" si="4"/>
        <v>0</v>
      </c>
      <c r="I17" s="29">
        <f t="shared" si="5"/>
        <v>1</v>
      </c>
      <c r="J17" s="27">
        <v>0.02</v>
      </c>
      <c r="K17" s="27">
        <v>13</v>
      </c>
      <c r="L17" s="28">
        <f t="shared" si="9"/>
        <v>8.3333333333333329E-2</v>
      </c>
      <c r="M17" s="29">
        <f t="shared" si="6"/>
        <v>0</v>
      </c>
      <c r="N17" s="27">
        <v>4.5999999999999999E-2</v>
      </c>
      <c r="O17" s="27">
        <v>12</v>
      </c>
      <c r="P17" s="28">
        <f t="shared" si="10"/>
        <v>0</v>
      </c>
      <c r="Q17" s="29">
        <f t="shared" si="7"/>
        <v>1</v>
      </c>
      <c r="R17" s="27">
        <v>3.1E-2</v>
      </c>
      <c r="S17" s="27">
        <v>13</v>
      </c>
      <c r="T17" s="28">
        <f t="shared" si="0"/>
        <v>8.3333333333333329E-2</v>
      </c>
      <c r="U17" s="29">
        <f t="shared" si="1"/>
        <v>0</v>
      </c>
      <c r="X17" s="3">
        <f t="shared" si="8"/>
        <v>12</v>
      </c>
    </row>
    <row r="18" spans="1:24" ht="15.75" x14ac:dyDescent="0.25">
      <c r="A18" s="56" t="s">
        <v>16</v>
      </c>
      <c r="B18" s="27">
        <v>10.481999999999999</v>
      </c>
      <c r="C18" s="27">
        <v>2614</v>
      </c>
      <c r="D18" s="28">
        <f t="shared" si="2"/>
        <v>0</v>
      </c>
      <c r="E18" s="29">
        <f t="shared" si="3"/>
        <v>1</v>
      </c>
      <c r="F18" s="27">
        <v>15.715</v>
      </c>
      <c r="G18" s="27">
        <v>2614</v>
      </c>
      <c r="H18" s="28">
        <f t="shared" si="4"/>
        <v>0</v>
      </c>
      <c r="I18" s="29">
        <f t="shared" si="5"/>
        <v>1</v>
      </c>
      <c r="J18" s="27">
        <v>25.277999999999999</v>
      </c>
      <c r="K18" s="27">
        <v>2614</v>
      </c>
      <c r="L18" s="28">
        <f t="shared" si="9"/>
        <v>0</v>
      </c>
      <c r="M18" s="29">
        <f t="shared" si="6"/>
        <v>1</v>
      </c>
      <c r="N18" s="27">
        <v>41.265999999999998</v>
      </c>
      <c r="O18" s="27">
        <v>2614</v>
      </c>
      <c r="P18" s="28">
        <f t="shared" si="10"/>
        <v>0</v>
      </c>
      <c r="Q18" s="29">
        <f t="shared" si="7"/>
        <v>1</v>
      </c>
      <c r="R18" s="27">
        <v>55.543999999999997</v>
      </c>
      <c r="S18" s="27">
        <v>2614</v>
      </c>
      <c r="T18" s="28">
        <f t="shared" si="0"/>
        <v>0</v>
      </c>
      <c r="U18" s="29">
        <f t="shared" si="1"/>
        <v>1</v>
      </c>
      <c r="X18" s="3">
        <f t="shared" si="8"/>
        <v>2614</v>
      </c>
    </row>
    <row r="19" spans="1:24" ht="15.75" x14ac:dyDescent="0.25">
      <c r="A19" s="56" t="s">
        <v>17</v>
      </c>
      <c r="B19" s="27">
        <v>3.0000000000000001E-3</v>
      </c>
      <c r="C19" s="27">
        <v>10</v>
      </c>
      <c r="D19" s="28">
        <f t="shared" si="2"/>
        <v>0</v>
      </c>
      <c r="E19" s="29">
        <f t="shared" si="3"/>
        <v>1</v>
      </c>
      <c r="F19" s="27">
        <v>1E-3</v>
      </c>
      <c r="G19" s="27">
        <v>10</v>
      </c>
      <c r="H19" s="28">
        <f t="shared" si="4"/>
        <v>0</v>
      </c>
      <c r="I19" s="29">
        <f t="shared" si="5"/>
        <v>1</v>
      </c>
      <c r="J19" s="27">
        <v>1E-3</v>
      </c>
      <c r="K19" s="27">
        <v>10</v>
      </c>
      <c r="L19" s="28">
        <f t="shared" si="9"/>
        <v>0</v>
      </c>
      <c r="M19" s="29">
        <f t="shared" si="6"/>
        <v>1</v>
      </c>
      <c r="N19" s="27">
        <v>3.0000000000000001E-3</v>
      </c>
      <c r="O19" s="27">
        <v>10</v>
      </c>
      <c r="P19" s="28">
        <f t="shared" si="10"/>
        <v>0</v>
      </c>
      <c r="Q19" s="29">
        <f t="shared" si="7"/>
        <v>1</v>
      </c>
      <c r="R19" s="27">
        <v>1E-3</v>
      </c>
      <c r="S19" s="27">
        <v>10</v>
      </c>
      <c r="T19" s="28">
        <f t="shared" si="0"/>
        <v>0</v>
      </c>
      <c r="U19" s="29">
        <f t="shared" si="1"/>
        <v>1</v>
      </c>
      <c r="X19" s="3">
        <f t="shared" si="8"/>
        <v>10</v>
      </c>
    </row>
    <row r="20" spans="1:24" ht="15.75" x14ac:dyDescent="0.25">
      <c r="A20" s="56" t="s">
        <v>18</v>
      </c>
      <c r="B20" s="27">
        <v>0.36299999999999999</v>
      </c>
      <c r="C20" s="27">
        <v>477</v>
      </c>
      <c r="D20" s="28">
        <f t="shared" si="2"/>
        <v>0</v>
      </c>
      <c r="E20" s="29">
        <f t="shared" si="3"/>
        <v>1</v>
      </c>
      <c r="F20" s="27">
        <v>0.40600000000000003</v>
      </c>
      <c r="G20" s="27">
        <v>477</v>
      </c>
      <c r="H20" s="28">
        <f t="shared" si="4"/>
        <v>0</v>
      </c>
      <c r="I20" s="29">
        <f t="shared" si="5"/>
        <v>1</v>
      </c>
      <c r="J20" s="27">
        <v>0.77600000000000002</v>
      </c>
      <c r="K20" s="27">
        <v>477</v>
      </c>
      <c r="L20" s="28">
        <f t="shared" si="9"/>
        <v>0</v>
      </c>
      <c r="M20" s="29">
        <f t="shared" si="6"/>
        <v>1</v>
      </c>
      <c r="N20" s="27">
        <v>0.96499999999999997</v>
      </c>
      <c r="O20" s="27">
        <v>477</v>
      </c>
      <c r="P20" s="28">
        <f t="shared" si="10"/>
        <v>0</v>
      </c>
      <c r="Q20" s="29">
        <f t="shared" si="7"/>
        <v>1</v>
      </c>
      <c r="R20" s="27">
        <v>1.077</v>
      </c>
      <c r="S20" s="27">
        <v>477</v>
      </c>
      <c r="T20" s="28">
        <f t="shared" si="0"/>
        <v>0</v>
      </c>
      <c r="U20" s="29">
        <f t="shared" si="1"/>
        <v>1</v>
      </c>
      <c r="X20" s="3">
        <f t="shared" si="8"/>
        <v>477</v>
      </c>
    </row>
    <row r="21" spans="1:24" ht="15.75" x14ac:dyDescent="0.25">
      <c r="A21" s="56" t="s">
        <v>20</v>
      </c>
      <c r="B21" s="27">
        <v>9.1660000000000004</v>
      </c>
      <c r="C21" s="27">
        <v>1482</v>
      </c>
      <c r="D21" s="28">
        <f t="shared" si="2"/>
        <v>0</v>
      </c>
      <c r="E21" s="29">
        <f t="shared" si="3"/>
        <v>1</v>
      </c>
      <c r="F21" s="27">
        <v>11.276</v>
      </c>
      <c r="G21" s="27">
        <v>1482</v>
      </c>
      <c r="H21" s="28">
        <f t="shared" si="4"/>
        <v>0</v>
      </c>
      <c r="I21" s="29">
        <f t="shared" si="5"/>
        <v>1</v>
      </c>
      <c r="J21" s="27">
        <v>18.956</v>
      </c>
      <c r="K21" s="27">
        <v>1482</v>
      </c>
      <c r="L21" s="28">
        <f t="shared" si="9"/>
        <v>0</v>
      </c>
      <c r="M21" s="29">
        <f t="shared" si="6"/>
        <v>1</v>
      </c>
      <c r="N21" s="27">
        <v>19.625</v>
      </c>
      <c r="O21" s="27">
        <v>1482</v>
      </c>
      <c r="P21" s="28">
        <f t="shared" si="10"/>
        <v>0</v>
      </c>
      <c r="Q21" s="29">
        <f t="shared" si="7"/>
        <v>1</v>
      </c>
      <c r="R21" s="27">
        <v>26.06</v>
      </c>
      <c r="S21" s="27">
        <v>1482</v>
      </c>
      <c r="T21" s="28">
        <f t="shared" si="0"/>
        <v>0</v>
      </c>
      <c r="U21" s="29">
        <f t="shared" si="1"/>
        <v>1</v>
      </c>
      <c r="X21" s="3">
        <f t="shared" si="8"/>
        <v>1482</v>
      </c>
    </row>
    <row r="22" spans="1:24" ht="15.75" x14ac:dyDescent="0.25">
      <c r="A22" s="56" t="s">
        <v>21</v>
      </c>
      <c r="B22" s="27">
        <v>2E-3</v>
      </c>
      <c r="C22" s="27">
        <v>4</v>
      </c>
      <c r="D22" s="28">
        <f>(C22-$X22)/$X22</f>
        <v>0</v>
      </c>
      <c r="E22" s="29">
        <f t="shared" si="3"/>
        <v>1</v>
      </c>
      <c r="F22" s="27">
        <v>1E-3</v>
      </c>
      <c r="G22" s="27">
        <v>4</v>
      </c>
      <c r="H22" s="28">
        <f t="shared" si="4"/>
        <v>0</v>
      </c>
      <c r="I22" s="29">
        <f t="shared" si="5"/>
        <v>1</v>
      </c>
      <c r="J22" s="27">
        <v>2E-3</v>
      </c>
      <c r="K22" s="27">
        <v>4</v>
      </c>
      <c r="L22" s="28">
        <f t="shared" si="9"/>
        <v>0</v>
      </c>
      <c r="M22" s="29">
        <f t="shared" si="6"/>
        <v>1</v>
      </c>
      <c r="N22" s="27">
        <v>1E-3</v>
      </c>
      <c r="O22" s="27">
        <v>4</v>
      </c>
      <c r="P22" s="28">
        <f t="shared" si="10"/>
        <v>0</v>
      </c>
      <c r="Q22" s="29">
        <f t="shared" si="7"/>
        <v>1</v>
      </c>
      <c r="R22" s="27">
        <v>2E-3</v>
      </c>
      <c r="S22" s="27">
        <v>4</v>
      </c>
      <c r="T22" s="28">
        <f t="shared" si="0"/>
        <v>0</v>
      </c>
      <c r="U22" s="29">
        <f t="shared" si="1"/>
        <v>1</v>
      </c>
      <c r="X22" s="3">
        <f t="shared" si="8"/>
        <v>4</v>
      </c>
    </row>
  </sheetData>
  <mergeCells count="5">
    <mergeCell ref="B12:E12"/>
    <mergeCell ref="F12:I12"/>
    <mergeCell ref="J12:M12"/>
    <mergeCell ref="N12:Q12"/>
    <mergeCell ref="R12:U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B3EA-55EE-4F7C-8F14-25D571EC60B5}">
  <dimension ref="A3:X21"/>
  <sheetViews>
    <sheetView workbookViewId="0">
      <selection activeCell="V7" sqref="V7"/>
    </sheetView>
  </sheetViews>
  <sheetFormatPr baseColWidth="10" defaultRowHeight="15" x14ac:dyDescent="0.25"/>
  <cols>
    <col min="1" max="1" width="13.85546875" bestFit="1" customWidth="1"/>
    <col min="2" max="2" width="6" bestFit="1" customWidth="1"/>
    <col min="3" max="3" width="7.28515625" bestFit="1" customWidth="1"/>
    <col min="4" max="4" width="8.5703125" bestFit="1" customWidth="1"/>
    <col min="5" max="5" width="8.140625" bestFit="1" customWidth="1"/>
    <col min="6" max="6" width="13" bestFit="1" customWidth="1"/>
    <col min="7" max="7" width="5" bestFit="1" customWidth="1"/>
    <col min="8" max="8" width="8.140625" bestFit="1" customWidth="1"/>
    <col min="9" max="9" width="6.28515625" bestFit="1" customWidth="1"/>
    <col min="10" max="10" width="7" bestFit="1" customWidth="1"/>
    <col min="11" max="11" width="5" bestFit="1" customWidth="1"/>
    <col min="12" max="12" width="8.140625" bestFit="1" customWidth="1"/>
    <col min="13" max="13" width="6.28515625" bestFit="1" customWidth="1"/>
    <col min="14" max="14" width="7" bestFit="1" customWidth="1"/>
    <col min="15" max="15" width="5" bestFit="1" customWidth="1"/>
    <col min="16" max="16" width="8.140625" bestFit="1" customWidth="1"/>
    <col min="17" max="17" width="6.28515625" bestFit="1" customWidth="1"/>
    <col min="18" max="18" width="7" bestFit="1" customWidth="1"/>
    <col min="19" max="19" width="5" bestFit="1" customWidth="1"/>
    <col min="20" max="20" width="8.140625" bestFit="1" customWidth="1"/>
    <col min="21" max="21" width="6.28515625" bestFit="1" customWidth="1"/>
  </cols>
  <sheetData>
    <row r="3" spans="1:24" ht="15.75" x14ac:dyDescent="0.25">
      <c r="A3" s="3"/>
      <c r="B3" s="3"/>
      <c r="C3" s="25" t="s">
        <v>0</v>
      </c>
      <c r="D3" s="25" t="s">
        <v>1</v>
      </c>
      <c r="E3" s="25" t="s">
        <v>2</v>
      </c>
      <c r="F3" s="25" t="s">
        <v>38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4" ht="15.75" x14ac:dyDescent="0.25">
      <c r="A4" s="3"/>
      <c r="B4" s="25">
        <f>B11</f>
        <v>50</v>
      </c>
      <c r="C4" s="37">
        <f>AVERAGE(C13:C24)</f>
        <v>739.77777777777783</v>
      </c>
      <c r="D4" s="49">
        <f>AVERAGE(B13:B24)</f>
        <v>1.9643333333333333</v>
      </c>
      <c r="E4" s="28">
        <f>AVERAGE(D13:D24)</f>
        <v>9.2592592592592587E-3</v>
      </c>
      <c r="F4" s="29">
        <f>SUM(E13:E24)</f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4" ht="15.75" x14ac:dyDescent="0.25">
      <c r="A5" s="3"/>
      <c r="B5" s="25">
        <f>F11</f>
        <v>100</v>
      </c>
      <c r="C5" s="37">
        <f>AVERAGE(G13:G24)</f>
        <v>739.77777777777783</v>
      </c>
      <c r="D5" s="48">
        <f>AVERAGE(F13:F24)</f>
        <v>2.78</v>
      </c>
      <c r="E5" s="28">
        <f>AVERAGE(H13:H24)</f>
        <v>9.2592592592592587E-3</v>
      </c>
      <c r="F5" s="29">
        <f>SUM(I13:I24)</f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4" ht="15.75" x14ac:dyDescent="0.25">
      <c r="A6" s="3"/>
      <c r="B6" s="33">
        <f>J11</f>
        <v>150</v>
      </c>
      <c r="C6" s="44">
        <f>AVERAGE(K13:K21)</f>
        <v>739.77777777777783</v>
      </c>
      <c r="D6" s="51">
        <f>AVERAGE(J13:J21)</f>
        <v>3.8567777777777783</v>
      </c>
      <c r="E6" s="52">
        <f>AVERAGE(L13:L21)</f>
        <v>9.2592592592592587E-3</v>
      </c>
      <c r="F6" s="46">
        <f>SUM(M13:M21)</f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4" ht="15.75" x14ac:dyDescent="0.25">
      <c r="A7" s="3"/>
      <c r="B7" s="59">
        <f>N11</f>
        <v>200</v>
      </c>
      <c r="C7" s="53">
        <f>AVERAGE(O13:O21)</f>
        <v>739.66666666666663</v>
      </c>
      <c r="D7" s="51">
        <f>AVERAGE(N13:N21)</f>
        <v>4.2752222222222223</v>
      </c>
      <c r="E7" s="54">
        <f>AVERAGE(P13:P21)</f>
        <v>0</v>
      </c>
      <c r="F7" s="47">
        <f>SUM(Q13:Q21)</f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4" ht="15.75" x14ac:dyDescent="0.25">
      <c r="A8" s="3"/>
      <c r="B8" s="33">
        <f>R11</f>
        <v>250</v>
      </c>
      <c r="C8" s="53">
        <f>AVERAGE(S13:S21)</f>
        <v>739.66666666666663</v>
      </c>
      <c r="D8" s="51">
        <f>AVERAGE(R13:R21)</f>
        <v>4.8447777777777778</v>
      </c>
      <c r="E8" s="54">
        <f>AVERAGE(T13:T21)</f>
        <v>0</v>
      </c>
      <c r="F8" s="47">
        <f>SUM(U13:U21)</f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4" ht="15.75" x14ac:dyDescent="0.25">
      <c r="A9" s="3"/>
      <c r="B9" s="3"/>
      <c r="C9" s="60"/>
      <c r="D9" s="60"/>
      <c r="E9" s="60"/>
      <c r="F9" s="6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4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</row>
    <row r="11" spans="1:24" ht="15.75" x14ac:dyDescent="0.25">
      <c r="A11" s="3"/>
      <c r="B11" s="31">
        <v>50</v>
      </c>
      <c r="C11" s="31"/>
      <c r="D11" s="31"/>
      <c r="E11" s="31"/>
      <c r="F11" s="30">
        <v>100</v>
      </c>
      <c r="G11" s="30"/>
      <c r="H11" s="30"/>
      <c r="I11" s="30"/>
      <c r="J11" s="31">
        <v>150</v>
      </c>
      <c r="K11" s="31"/>
      <c r="L11" s="31"/>
      <c r="M11" s="31"/>
      <c r="N11" s="31">
        <v>200</v>
      </c>
      <c r="O11" s="31"/>
      <c r="P11" s="31"/>
      <c r="Q11" s="31"/>
      <c r="R11" s="31">
        <v>250</v>
      </c>
      <c r="S11" s="31"/>
      <c r="T11" s="31"/>
      <c r="U11" s="31"/>
    </row>
    <row r="12" spans="1:24" ht="15.75" x14ac:dyDescent="0.25">
      <c r="A12" s="25" t="s">
        <v>4</v>
      </c>
      <c r="B12" s="26" t="s">
        <v>5</v>
      </c>
      <c r="C12" s="26" t="s">
        <v>0</v>
      </c>
      <c r="D12" s="25" t="s">
        <v>2</v>
      </c>
      <c r="E12" s="25" t="s">
        <v>3</v>
      </c>
      <c r="F12" s="26" t="s">
        <v>5</v>
      </c>
      <c r="G12" s="26" t="s">
        <v>0</v>
      </c>
      <c r="H12" s="25" t="s">
        <v>2</v>
      </c>
      <c r="I12" s="25" t="s">
        <v>3</v>
      </c>
      <c r="J12" s="26" t="s">
        <v>5</v>
      </c>
      <c r="K12" s="26" t="s">
        <v>0</v>
      </c>
      <c r="L12" s="25" t="s">
        <v>2</v>
      </c>
      <c r="M12" s="25" t="s">
        <v>3</v>
      </c>
      <c r="N12" s="26" t="s">
        <v>5</v>
      </c>
      <c r="O12" s="26" t="s">
        <v>0</v>
      </c>
      <c r="P12" s="25" t="s">
        <v>2</v>
      </c>
      <c r="Q12" s="25" t="s">
        <v>3</v>
      </c>
      <c r="R12" s="26" t="s">
        <v>5</v>
      </c>
      <c r="S12" s="26" t="s">
        <v>0</v>
      </c>
      <c r="T12" s="25" t="s">
        <v>2</v>
      </c>
      <c r="U12" s="25" t="s">
        <v>3</v>
      </c>
      <c r="X12" s="3" t="s">
        <v>6</v>
      </c>
    </row>
    <row r="13" spans="1:24" ht="15.75" x14ac:dyDescent="0.25">
      <c r="A13" s="56" t="s">
        <v>12</v>
      </c>
      <c r="B13" s="27">
        <v>2.7E-2</v>
      </c>
      <c r="C13" s="27">
        <v>18</v>
      </c>
      <c r="D13" s="28">
        <f>(C13-$X13)/$X13</f>
        <v>0</v>
      </c>
      <c r="E13" s="29">
        <f>IF(C13=$X13,1,0)</f>
        <v>1</v>
      </c>
      <c r="F13" s="27">
        <v>6.5000000000000002E-2</v>
      </c>
      <c r="G13" s="27">
        <v>18</v>
      </c>
      <c r="H13" s="28">
        <f>(G13-$X13)/$X13</f>
        <v>0</v>
      </c>
      <c r="I13" s="29">
        <f>IF(G13=$X13,1,0)</f>
        <v>1</v>
      </c>
      <c r="J13" s="27">
        <v>5.0000000000000001E-3</v>
      </c>
      <c r="K13" s="27">
        <v>18</v>
      </c>
      <c r="L13" s="28">
        <f>(K13-$X13)/$X13</f>
        <v>0</v>
      </c>
      <c r="M13" s="29">
        <f>IF(K13=$X13,1,0)</f>
        <v>1</v>
      </c>
      <c r="N13" s="27">
        <v>0.13500000000000001</v>
      </c>
      <c r="O13" s="27">
        <v>18</v>
      </c>
      <c r="P13" s="28">
        <f>(O13-$X13)/$X13</f>
        <v>0</v>
      </c>
      <c r="Q13" s="29">
        <f>IF(O13=$X13,1,0)</f>
        <v>1</v>
      </c>
      <c r="R13" s="27">
        <v>5.0000000000000001E-3</v>
      </c>
      <c r="S13" s="27">
        <v>18</v>
      </c>
      <c r="T13" s="28">
        <f t="shared" ref="T13:T21" si="0">(S13-$X13)/$X13</f>
        <v>0</v>
      </c>
      <c r="U13" s="29">
        <f t="shared" ref="U13:U21" si="1">IF(S13=$X13,1,0)</f>
        <v>1</v>
      </c>
      <c r="X13" s="3">
        <f>MIN(O13,K13,G13,C13,S13)</f>
        <v>18</v>
      </c>
    </row>
    <row r="14" spans="1:24" ht="15.75" x14ac:dyDescent="0.25">
      <c r="A14" s="56" t="s">
        <v>13</v>
      </c>
      <c r="B14" s="27">
        <v>6.1609999999999996</v>
      </c>
      <c r="C14" s="27">
        <v>2026</v>
      </c>
      <c r="D14" s="28">
        <f>(C14-$X14)/$X14</f>
        <v>0</v>
      </c>
      <c r="E14" s="29">
        <f t="shared" ref="E14:E21" si="2">IF(C14=$X14,1,0)</f>
        <v>1</v>
      </c>
      <c r="F14" s="27">
        <v>8.2579999999999991</v>
      </c>
      <c r="G14" s="27">
        <v>2026</v>
      </c>
      <c r="H14" s="28">
        <f t="shared" ref="H14:H21" si="3">(G14-$X14)/$X14</f>
        <v>0</v>
      </c>
      <c r="I14" s="29">
        <f t="shared" ref="I14:I21" si="4">IF(G14=$X14,1,0)</f>
        <v>1</v>
      </c>
      <c r="J14" s="27">
        <v>13.861000000000001</v>
      </c>
      <c r="K14" s="27">
        <v>2026</v>
      </c>
      <c r="L14" s="28">
        <f>(K14-$X14)/$X14</f>
        <v>0</v>
      </c>
      <c r="M14" s="29">
        <f t="shared" ref="M14:M21" si="5">IF(K14=$X14,1,0)</f>
        <v>1</v>
      </c>
      <c r="N14" s="27">
        <v>13.864000000000001</v>
      </c>
      <c r="O14" s="27">
        <v>2026</v>
      </c>
      <c r="P14" s="28">
        <f>(O14-$X14)/$X14</f>
        <v>0</v>
      </c>
      <c r="Q14" s="29">
        <f t="shared" ref="Q14:Q21" si="6">IF(O14=$X14,1,0)</f>
        <v>1</v>
      </c>
      <c r="R14" s="27">
        <v>16.170000000000002</v>
      </c>
      <c r="S14" s="27">
        <v>2026</v>
      </c>
      <c r="T14" s="28">
        <f t="shared" si="0"/>
        <v>0</v>
      </c>
      <c r="U14" s="29">
        <f t="shared" si="1"/>
        <v>1</v>
      </c>
      <c r="X14" s="3">
        <f t="shared" ref="X14:X21" si="7">MIN(O14,K14,G14,C14,S14)</f>
        <v>2026</v>
      </c>
    </row>
    <row r="15" spans="1:24" ht="15.75" x14ac:dyDescent="0.25">
      <c r="A15" s="56" t="s">
        <v>14</v>
      </c>
      <c r="B15" s="27">
        <v>4.0000000000000001E-3</v>
      </c>
      <c r="C15" s="27">
        <v>14</v>
      </c>
      <c r="D15" s="28">
        <f t="shared" ref="D15:D21" si="8">(C15-$X15)/$X15</f>
        <v>0</v>
      </c>
      <c r="E15" s="29">
        <f t="shared" si="2"/>
        <v>1</v>
      </c>
      <c r="F15" s="27">
        <v>4.0000000000000001E-3</v>
      </c>
      <c r="G15" s="27">
        <v>14</v>
      </c>
      <c r="H15" s="28">
        <f t="shared" si="3"/>
        <v>0</v>
      </c>
      <c r="I15" s="29">
        <f t="shared" si="4"/>
        <v>1</v>
      </c>
      <c r="J15" s="27">
        <v>2E-3</v>
      </c>
      <c r="K15" s="27">
        <v>14</v>
      </c>
      <c r="L15" s="28">
        <f t="shared" ref="L15:L21" si="9">(K15-$X15)/$X15</f>
        <v>0</v>
      </c>
      <c r="M15" s="29">
        <f t="shared" si="5"/>
        <v>1</v>
      </c>
      <c r="N15" s="27">
        <v>5.0000000000000001E-3</v>
      </c>
      <c r="O15" s="27">
        <v>14</v>
      </c>
      <c r="P15" s="28">
        <f t="shared" ref="P15:P21" si="10">(O15-$X15)/$X15</f>
        <v>0</v>
      </c>
      <c r="Q15" s="29">
        <f t="shared" si="6"/>
        <v>1</v>
      </c>
      <c r="R15" s="27">
        <v>4.0000000000000001E-3</v>
      </c>
      <c r="S15" s="27">
        <v>14</v>
      </c>
      <c r="T15" s="28">
        <f t="shared" si="0"/>
        <v>0</v>
      </c>
      <c r="U15" s="29">
        <f t="shared" si="1"/>
        <v>1</v>
      </c>
      <c r="X15" s="3">
        <f t="shared" si="7"/>
        <v>14</v>
      </c>
    </row>
    <row r="16" spans="1:24" ht="15.75" x14ac:dyDescent="0.25">
      <c r="A16" s="56" t="s">
        <v>15</v>
      </c>
      <c r="B16" s="27">
        <v>1.4E-2</v>
      </c>
      <c r="C16" s="27">
        <v>13</v>
      </c>
      <c r="D16" s="28">
        <f t="shared" si="8"/>
        <v>8.3333333333333329E-2</v>
      </c>
      <c r="E16" s="29">
        <f t="shared" si="2"/>
        <v>0</v>
      </c>
      <c r="F16" s="27">
        <v>1.9E-2</v>
      </c>
      <c r="G16" s="27">
        <v>13</v>
      </c>
      <c r="H16" s="28">
        <f t="shared" si="3"/>
        <v>8.3333333333333329E-2</v>
      </c>
      <c r="I16" s="29">
        <f t="shared" si="4"/>
        <v>0</v>
      </c>
      <c r="J16" s="27">
        <v>1.4999999999999999E-2</v>
      </c>
      <c r="K16" s="27">
        <v>13</v>
      </c>
      <c r="L16" s="28">
        <f t="shared" si="9"/>
        <v>8.3333333333333329E-2</v>
      </c>
      <c r="M16" s="29">
        <f t="shared" si="5"/>
        <v>0</v>
      </c>
      <c r="N16" s="27">
        <v>3.6999999999999998E-2</v>
      </c>
      <c r="O16" s="27">
        <v>12</v>
      </c>
      <c r="P16" s="28">
        <f t="shared" si="10"/>
        <v>0</v>
      </c>
      <c r="Q16" s="29">
        <f t="shared" si="6"/>
        <v>1</v>
      </c>
      <c r="R16" s="27">
        <v>2.5000000000000001E-2</v>
      </c>
      <c r="S16" s="27">
        <v>12</v>
      </c>
      <c r="T16" s="28">
        <f t="shared" si="0"/>
        <v>0</v>
      </c>
      <c r="U16" s="29">
        <f t="shared" si="1"/>
        <v>1</v>
      </c>
      <c r="X16" s="3">
        <f t="shared" si="7"/>
        <v>12</v>
      </c>
    </row>
    <row r="17" spans="1:24" ht="15.75" x14ac:dyDescent="0.25">
      <c r="A17" s="56" t="s">
        <v>16</v>
      </c>
      <c r="B17" s="27">
        <v>7.5030000000000001</v>
      </c>
      <c r="C17" s="27">
        <v>2614</v>
      </c>
      <c r="D17" s="28">
        <f t="shared" si="8"/>
        <v>0</v>
      </c>
      <c r="E17" s="29">
        <f t="shared" si="2"/>
        <v>1</v>
      </c>
      <c r="F17" s="27">
        <v>10.755000000000001</v>
      </c>
      <c r="G17" s="27">
        <v>2614</v>
      </c>
      <c r="H17" s="28">
        <f t="shared" si="3"/>
        <v>0</v>
      </c>
      <c r="I17" s="29">
        <f t="shared" si="4"/>
        <v>1</v>
      </c>
      <c r="J17" s="27">
        <v>11.964</v>
      </c>
      <c r="K17" s="27">
        <v>2614</v>
      </c>
      <c r="L17" s="28">
        <f t="shared" si="9"/>
        <v>0</v>
      </c>
      <c r="M17" s="29">
        <f t="shared" si="5"/>
        <v>1</v>
      </c>
      <c r="N17" s="27">
        <v>14.756</v>
      </c>
      <c r="O17" s="27">
        <v>2614</v>
      </c>
      <c r="P17" s="28">
        <f t="shared" si="10"/>
        <v>0</v>
      </c>
      <c r="Q17" s="29">
        <f t="shared" si="6"/>
        <v>1</v>
      </c>
      <c r="R17" s="27">
        <v>15.715</v>
      </c>
      <c r="S17" s="27">
        <v>2614</v>
      </c>
      <c r="T17" s="28">
        <f t="shared" si="0"/>
        <v>0</v>
      </c>
      <c r="U17" s="29">
        <f t="shared" si="1"/>
        <v>1</v>
      </c>
      <c r="X17" s="3">
        <f t="shared" si="7"/>
        <v>2614</v>
      </c>
    </row>
    <row r="18" spans="1:24" ht="15.75" x14ac:dyDescent="0.25">
      <c r="A18" s="56" t="s">
        <v>17</v>
      </c>
      <c r="B18" s="27">
        <v>1E-3</v>
      </c>
      <c r="C18" s="27">
        <v>10</v>
      </c>
      <c r="D18" s="28">
        <f t="shared" si="8"/>
        <v>0</v>
      </c>
      <c r="E18" s="29">
        <f t="shared" si="2"/>
        <v>1</v>
      </c>
      <c r="F18" s="27">
        <v>2E-3</v>
      </c>
      <c r="G18" s="27">
        <v>10</v>
      </c>
      <c r="H18" s="28">
        <f t="shared" si="3"/>
        <v>0</v>
      </c>
      <c r="I18" s="29">
        <f t="shared" si="4"/>
        <v>1</v>
      </c>
      <c r="J18" s="27">
        <v>1E-3</v>
      </c>
      <c r="K18" s="27">
        <v>10</v>
      </c>
      <c r="L18" s="28">
        <f t="shared" si="9"/>
        <v>0</v>
      </c>
      <c r="M18" s="29">
        <f t="shared" si="5"/>
        <v>1</v>
      </c>
      <c r="N18" s="27">
        <v>3.0000000000000001E-3</v>
      </c>
      <c r="O18" s="27">
        <v>10</v>
      </c>
      <c r="P18" s="28">
        <f t="shared" si="10"/>
        <v>0</v>
      </c>
      <c r="Q18" s="29">
        <f t="shared" si="6"/>
        <v>1</v>
      </c>
      <c r="R18" s="27">
        <v>1E-3</v>
      </c>
      <c r="S18" s="27">
        <v>10</v>
      </c>
      <c r="T18" s="28">
        <f t="shared" si="0"/>
        <v>0</v>
      </c>
      <c r="U18" s="29">
        <f t="shared" si="1"/>
        <v>1</v>
      </c>
      <c r="X18" s="3">
        <f t="shared" si="7"/>
        <v>10</v>
      </c>
    </row>
    <row r="19" spans="1:24" ht="15.75" x14ac:dyDescent="0.25">
      <c r="A19" s="56" t="s">
        <v>18</v>
      </c>
      <c r="B19" s="27">
        <v>0.13500000000000001</v>
      </c>
      <c r="C19" s="27">
        <v>477</v>
      </c>
      <c r="D19" s="28">
        <f t="shared" si="8"/>
        <v>0</v>
      </c>
      <c r="E19" s="29">
        <f t="shared" si="2"/>
        <v>1</v>
      </c>
      <c r="F19" s="27">
        <v>0.245</v>
      </c>
      <c r="G19" s="27">
        <v>477</v>
      </c>
      <c r="H19" s="28">
        <f t="shared" si="3"/>
        <v>0</v>
      </c>
      <c r="I19" s="29">
        <f t="shared" si="4"/>
        <v>1</v>
      </c>
      <c r="J19" s="27">
        <v>0.32700000000000001</v>
      </c>
      <c r="K19" s="27">
        <v>477</v>
      </c>
      <c r="L19" s="28">
        <f t="shared" si="9"/>
        <v>0</v>
      </c>
      <c r="M19" s="29">
        <f t="shared" si="5"/>
        <v>1</v>
      </c>
      <c r="N19" s="27">
        <v>0.36699999999999999</v>
      </c>
      <c r="O19" s="27">
        <v>477</v>
      </c>
      <c r="P19" s="28">
        <f t="shared" si="10"/>
        <v>0</v>
      </c>
      <c r="Q19" s="29">
        <f t="shared" si="6"/>
        <v>1</v>
      </c>
      <c r="R19" s="27">
        <v>0.40600000000000003</v>
      </c>
      <c r="S19" s="27">
        <v>477</v>
      </c>
      <c r="T19" s="28">
        <f t="shared" si="0"/>
        <v>0</v>
      </c>
      <c r="U19" s="29">
        <f t="shared" si="1"/>
        <v>1</v>
      </c>
      <c r="X19" s="3">
        <f t="shared" si="7"/>
        <v>477</v>
      </c>
    </row>
    <row r="20" spans="1:24" ht="15.75" x14ac:dyDescent="0.25">
      <c r="A20" s="56" t="s">
        <v>20</v>
      </c>
      <c r="B20" s="27">
        <v>3.8340000000000001</v>
      </c>
      <c r="C20" s="27">
        <v>1482</v>
      </c>
      <c r="D20" s="28">
        <f t="shared" si="8"/>
        <v>0</v>
      </c>
      <c r="E20" s="29">
        <f t="shared" si="2"/>
        <v>1</v>
      </c>
      <c r="F20" s="27">
        <v>5.6719999999999997</v>
      </c>
      <c r="G20" s="27">
        <v>1482</v>
      </c>
      <c r="H20" s="28">
        <f t="shared" si="3"/>
        <v>0</v>
      </c>
      <c r="I20" s="29">
        <f t="shared" si="4"/>
        <v>1</v>
      </c>
      <c r="J20" s="27">
        <v>8.5340000000000007</v>
      </c>
      <c r="K20" s="27">
        <v>1482</v>
      </c>
      <c r="L20" s="28">
        <f t="shared" si="9"/>
        <v>0</v>
      </c>
      <c r="M20" s="29">
        <f t="shared" si="5"/>
        <v>1</v>
      </c>
      <c r="N20" s="27">
        <v>9.3089999999999993</v>
      </c>
      <c r="O20" s="27">
        <v>1482</v>
      </c>
      <c r="P20" s="28">
        <f t="shared" si="10"/>
        <v>0</v>
      </c>
      <c r="Q20" s="29">
        <f t="shared" si="6"/>
        <v>1</v>
      </c>
      <c r="R20" s="27">
        <v>11.276</v>
      </c>
      <c r="S20" s="27">
        <v>1482</v>
      </c>
      <c r="T20" s="28">
        <f t="shared" si="0"/>
        <v>0</v>
      </c>
      <c r="U20" s="29">
        <f t="shared" si="1"/>
        <v>1</v>
      </c>
      <c r="X20" s="3">
        <f t="shared" si="7"/>
        <v>1482</v>
      </c>
    </row>
    <row r="21" spans="1:24" ht="15.75" x14ac:dyDescent="0.25">
      <c r="A21" s="56" t="s">
        <v>21</v>
      </c>
      <c r="B21" s="27">
        <v>0</v>
      </c>
      <c r="C21" s="27">
        <v>4</v>
      </c>
      <c r="D21" s="28">
        <f t="shared" si="8"/>
        <v>0</v>
      </c>
      <c r="E21" s="29">
        <f t="shared" si="2"/>
        <v>1</v>
      </c>
      <c r="F21" s="27">
        <v>0</v>
      </c>
      <c r="G21" s="27">
        <v>4</v>
      </c>
      <c r="H21" s="28">
        <f t="shared" si="3"/>
        <v>0</v>
      </c>
      <c r="I21" s="29">
        <f t="shared" si="4"/>
        <v>1</v>
      </c>
      <c r="J21" s="27">
        <v>2E-3</v>
      </c>
      <c r="K21" s="27">
        <v>4</v>
      </c>
      <c r="L21" s="28">
        <f t="shared" si="9"/>
        <v>0</v>
      </c>
      <c r="M21" s="29">
        <f t="shared" si="5"/>
        <v>1</v>
      </c>
      <c r="N21" s="27">
        <v>1E-3</v>
      </c>
      <c r="O21" s="27">
        <v>4</v>
      </c>
      <c r="P21" s="28">
        <f t="shared" si="10"/>
        <v>0</v>
      </c>
      <c r="Q21" s="29">
        <f t="shared" si="6"/>
        <v>1</v>
      </c>
      <c r="R21" s="27">
        <v>1E-3</v>
      </c>
      <c r="S21" s="27">
        <v>4</v>
      </c>
      <c r="T21" s="28">
        <f t="shared" si="0"/>
        <v>0</v>
      </c>
      <c r="U21" s="29">
        <f t="shared" si="1"/>
        <v>1</v>
      </c>
      <c r="X21" s="3">
        <f t="shared" si="7"/>
        <v>4</v>
      </c>
    </row>
  </sheetData>
  <mergeCells count="5">
    <mergeCell ref="B11:E11"/>
    <mergeCell ref="F11:I11"/>
    <mergeCell ref="J11:M11"/>
    <mergeCell ref="N11:Q11"/>
    <mergeCell ref="R11:U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3760-64C7-4FEC-B2C7-43B03FB2D3DE}">
  <dimension ref="A2:X21"/>
  <sheetViews>
    <sheetView zoomScale="75" zoomScaleNormal="75" workbookViewId="0">
      <selection activeCell="E8" sqref="E8"/>
    </sheetView>
  </sheetViews>
  <sheetFormatPr baseColWidth="10" defaultRowHeight="15" x14ac:dyDescent="0.25"/>
  <cols>
    <col min="2" max="2" width="20.42578125" bestFit="1" customWidth="1"/>
    <col min="6" max="6" width="13.5703125" bestFit="1" customWidth="1"/>
  </cols>
  <sheetData>
    <row r="2" spans="1:24" ht="15.75" x14ac:dyDescent="0.25">
      <c r="A2" s="3"/>
      <c r="B2" s="3"/>
      <c r="C2" s="25" t="s">
        <v>0</v>
      </c>
      <c r="D2" s="25" t="s">
        <v>1</v>
      </c>
      <c r="E2" s="25" t="s">
        <v>2</v>
      </c>
      <c r="F2" s="25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</row>
    <row r="3" spans="1:24" ht="15.75" x14ac:dyDescent="0.25">
      <c r="A3" s="3"/>
      <c r="B3" s="25" t="str">
        <f>B10</f>
        <v>GIP</v>
      </c>
      <c r="C3" s="37">
        <f>AVERAGE(C12:C50)</f>
        <v>751.66666666666663</v>
      </c>
      <c r="D3" s="49">
        <f>AVERAGE(B12:B20)</f>
        <v>0.18511111111111112</v>
      </c>
      <c r="E3" s="28">
        <f>AVERAGE(D12:D50)</f>
        <v>4.896915393908291E-2</v>
      </c>
      <c r="F3" s="29">
        <f>SUM(E12:E50)</f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4" ht="15.75" x14ac:dyDescent="0.25">
      <c r="A4" s="3"/>
      <c r="B4" s="25" t="str">
        <f>F10</f>
        <v>GIP+ELS</v>
      </c>
      <c r="C4" s="37">
        <f>AVERAGE(G12:G50)</f>
        <v>740.66666666666663</v>
      </c>
      <c r="D4" s="48">
        <f>AVERAGE(F12:F20)</f>
        <v>0.13044444444444445</v>
      </c>
      <c r="E4" s="28">
        <f>AVERAGE(H12:H50)</f>
        <v>3.6056686914416547E-2</v>
      </c>
      <c r="F4" s="29">
        <f>SUM(I12:I50)</f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</row>
    <row r="5" spans="1:24" ht="15.75" x14ac:dyDescent="0.25">
      <c r="A5" s="3"/>
      <c r="B5" s="59" t="str">
        <f>J10</f>
        <v>IG</v>
      </c>
      <c r="C5" s="34">
        <f>AVERAGE(K12:K50)</f>
        <v>739.66666666666663</v>
      </c>
      <c r="D5" s="48">
        <f>AVERAGE(J12:J50)</f>
        <v>4.2752222222222223</v>
      </c>
      <c r="E5" s="50">
        <f>AVERAGE(L12:L50)</f>
        <v>0</v>
      </c>
      <c r="F5" s="36">
        <f>SUM(M12:M50)</f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</row>
    <row r="6" spans="1:24" ht="15.75" x14ac:dyDescent="0.25">
      <c r="A6" s="3"/>
      <c r="B6" s="3"/>
      <c r="C6" s="18"/>
      <c r="D6" s="17"/>
      <c r="E6" s="1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</row>
    <row r="7" spans="1:24" ht="15.75" x14ac:dyDescent="0.25">
      <c r="A7" s="3"/>
      <c r="B7" s="3"/>
      <c r="C7" s="12"/>
      <c r="D7" s="16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</row>
    <row r="8" spans="1:24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4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</row>
    <row r="10" spans="1:24" ht="15.75" x14ac:dyDescent="0.25">
      <c r="A10" s="3"/>
      <c r="B10" s="30" t="s">
        <v>154</v>
      </c>
      <c r="C10" s="30"/>
      <c r="D10" s="30"/>
      <c r="E10" s="30"/>
      <c r="F10" s="30" t="s">
        <v>162</v>
      </c>
      <c r="G10" s="30"/>
      <c r="H10" s="30"/>
      <c r="I10" s="30"/>
      <c r="J10" s="31" t="s">
        <v>37</v>
      </c>
      <c r="K10" s="31"/>
      <c r="L10" s="31"/>
      <c r="M10" s="31"/>
      <c r="N10" s="39"/>
      <c r="O10" s="39"/>
      <c r="P10" s="39"/>
      <c r="Q10" s="39"/>
      <c r="R10" s="39"/>
      <c r="S10" s="39"/>
      <c r="T10" s="39"/>
      <c r="U10" s="39"/>
    </row>
    <row r="11" spans="1:24" ht="15.75" x14ac:dyDescent="0.25">
      <c r="A11" s="25" t="s">
        <v>4</v>
      </c>
      <c r="B11" s="26" t="s">
        <v>5</v>
      </c>
      <c r="C11" s="26" t="s">
        <v>0</v>
      </c>
      <c r="D11" s="25" t="s">
        <v>2</v>
      </c>
      <c r="E11" s="25" t="s">
        <v>3</v>
      </c>
      <c r="F11" s="26" t="s">
        <v>5</v>
      </c>
      <c r="G11" s="26" t="s">
        <v>0</v>
      </c>
      <c r="H11" s="25" t="s">
        <v>2</v>
      </c>
      <c r="I11" s="25" t="s">
        <v>3</v>
      </c>
      <c r="J11" s="26" t="s">
        <v>5</v>
      </c>
      <c r="K11" s="26" t="s">
        <v>0</v>
      </c>
      <c r="L11" s="25" t="s">
        <v>2</v>
      </c>
      <c r="M11" s="25" t="s">
        <v>3</v>
      </c>
      <c r="N11" s="2"/>
      <c r="O11" s="2"/>
      <c r="P11" s="3"/>
      <c r="Q11" s="3"/>
      <c r="R11" s="2"/>
      <c r="S11" s="2"/>
      <c r="T11" s="3"/>
      <c r="U11" s="3"/>
      <c r="X11" s="3" t="s">
        <v>6</v>
      </c>
    </row>
    <row r="12" spans="1:24" ht="15.75" x14ac:dyDescent="0.25">
      <c r="A12" s="56" t="s">
        <v>12</v>
      </c>
      <c r="B12" s="27">
        <v>6.0000000000000001E-3</v>
      </c>
      <c r="C12" s="27">
        <v>19</v>
      </c>
      <c r="D12" s="28">
        <f>(C12-$X12)/$X12</f>
        <v>5.5555555555555552E-2</v>
      </c>
      <c r="E12" s="29">
        <f>IF(C12=$X12,1,0)</f>
        <v>0</v>
      </c>
      <c r="F12" s="27">
        <v>5.0000000000000001E-3</v>
      </c>
      <c r="G12" s="27">
        <v>18</v>
      </c>
      <c r="H12" s="28">
        <f>(G12-$X12)/$X12</f>
        <v>0</v>
      </c>
      <c r="I12" s="29">
        <f>IF(G12=$X12,1,0)</f>
        <v>1</v>
      </c>
      <c r="J12" s="27">
        <v>0.13500000000000001</v>
      </c>
      <c r="K12" s="27">
        <v>18</v>
      </c>
      <c r="L12" s="28">
        <f>(K12-$X12)/$X12</f>
        <v>0</v>
      </c>
      <c r="M12" s="29">
        <f>IF(K12=$X12,1,0)</f>
        <v>1</v>
      </c>
      <c r="P12" s="14"/>
      <c r="Q12" s="3"/>
      <c r="T12" s="14"/>
      <c r="U12" s="3"/>
      <c r="X12" s="3">
        <f>MIN(O11,K12,G12,C12)</f>
        <v>18</v>
      </c>
    </row>
    <row r="13" spans="1:24" ht="15.75" x14ac:dyDescent="0.25">
      <c r="A13" s="56" t="s">
        <v>13</v>
      </c>
      <c r="B13" s="27">
        <v>0.69</v>
      </c>
      <c r="C13" s="27">
        <v>2032</v>
      </c>
      <c r="D13" s="28">
        <f t="shared" ref="D13:D20" si="0">(C13-$X13)/$X13</f>
        <v>2.9615004935834156E-3</v>
      </c>
      <c r="E13" s="29">
        <f t="shared" ref="E13:E20" si="1">IF(C13=$X13,1,0)</f>
        <v>0</v>
      </c>
      <c r="F13" s="27">
        <v>0.48799999999999999</v>
      </c>
      <c r="G13" s="27">
        <v>2026</v>
      </c>
      <c r="H13" s="28">
        <f t="shared" ref="H13:H20" si="2">(G13-$X13)/$X13</f>
        <v>0</v>
      </c>
      <c r="I13" s="29">
        <f t="shared" ref="I13:I20" si="3">IF(G13=$X13,1,0)</f>
        <v>1</v>
      </c>
      <c r="J13" s="27">
        <v>13.864000000000001</v>
      </c>
      <c r="K13" s="27">
        <v>2026</v>
      </c>
      <c r="L13" s="28">
        <f t="shared" ref="L13:L20" si="4">(K13-$X13)/$X13</f>
        <v>0</v>
      </c>
      <c r="M13" s="29">
        <f t="shared" ref="M13:M20" si="5">IF(K13=$X13,1,0)</f>
        <v>1</v>
      </c>
      <c r="P13" s="14"/>
      <c r="Q13" s="3"/>
      <c r="T13" s="14"/>
      <c r="U13" s="3"/>
      <c r="X13" s="3">
        <f t="shared" ref="X13:X20" si="6">MIN(O13,K13,G13,C13)</f>
        <v>2026</v>
      </c>
    </row>
    <row r="14" spans="1:24" ht="15.75" x14ac:dyDescent="0.25">
      <c r="A14" s="56" t="s">
        <v>14</v>
      </c>
      <c r="B14" s="27">
        <v>0</v>
      </c>
      <c r="C14" s="27">
        <v>15</v>
      </c>
      <c r="D14" s="28">
        <f t="shared" si="0"/>
        <v>7.1428571428571425E-2</v>
      </c>
      <c r="E14" s="29">
        <f t="shared" si="1"/>
        <v>0</v>
      </c>
      <c r="F14" s="27">
        <v>0</v>
      </c>
      <c r="G14" s="27">
        <v>15</v>
      </c>
      <c r="H14" s="28">
        <f t="shared" si="2"/>
        <v>7.1428571428571425E-2</v>
      </c>
      <c r="I14" s="29">
        <f t="shared" si="3"/>
        <v>0</v>
      </c>
      <c r="J14" s="27">
        <v>5.0000000000000001E-3</v>
      </c>
      <c r="K14" s="27">
        <v>14</v>
      </c>
      <c r="L14" s="28">
        <f t="shared" si="4"/>
        <v>0</v>
      </c>
      <c r="M14" s="29">
        <f t="shared" si="5"/>
        <v>1</v>
      </c>
      <c r="P14" s="14"/>
      <c r="Q14" s="3"/>
      <c r="T14" s="14"/>
      <c r="U14" s="3"/>
      <c r="X14" s="3">
        <f t="shared" si="6"/>
        <v>14</v>
      </c>
    </row>
    <row r="15" spans="1:24" ht="15.75" x14ac:dyDescent="0.25">
      <c r="A15" s="56" t="s">
        <v>15</v>
      </c>
      <c r="B15" s="27">
        <v>0</v>
      </c>
      <c r="C15" s="27">
        <v>15</v>
      </c>
      <c r="D15" s="28">
        <f t="shared" si="0"/>
        <v>0.25</v>
      </c>
      <c r="E15" s="29">
        <f t="shared" si="1"/>
        <v>0</v>
      </c>
      <c r="F15" s="27">
        <v>1E-3</v>
      </c>
      <c r="G15" s="27">
        <v>15</v>
      </c>
      <c r="H15" s="28">
        <f t="shared" si="2"/>
        <v>0.25</v>
      </c>
      <c r="I15" s="29">
        <f t="shared" si="3"/>
        <v>0</v>
      </c>
      <c r="J15" s="27">
        <v>3.6999999999999998E-2</v>
      </c>
      <c r="K15" s="27">
        <v>12</v>
      </c>
      <c r="L15" s="28">
        <f t="shared" si="4"/>
        <v>0</v>
      </c>
      <c r="M15" s="29">
        <f t="shared" si="5"/>
        <v>1</v>
      </c>
      <c r="P15" s="14"/>
      <c r="Q15" s="3"/>
      <c r="T15" s="14"/>
      <c r="U15" s="3"/>
      <c r="X15" s="3">
        <f t="shared" si="6"/>
        <v>12</v>
      </c>
    </row>
    <row r="16" spans="1:24" ht="15.75" x14ac:dyDescent="0.25">
      <c r="A16" s="56" t="s">
        <v>16</v>
      </c>
      <c r="B16" s="27">
        <v>0.51800000000000002</v>
      </c>
      <c r="C16" s="27">
        <v>2630</v>
      </c>
      <c r="D16" s="28">
        <f t="shared" si="0"/>
        <v>6.1208875286916601E-3</v>
      </c>
      <c r="E16" s="29">
        <f t="shared" si="1"/>
        <v>0</v>
      </c>
      <c r="F16" s="27">
        <v>0.48199999999999998</v>
      </c>
      <c r="G16" s="27">
        <v>2615</v>
      </c>
      <c r="H16" s="28">
        <f t="shared" si="2"/>
        <v>3.8255547054322876E-4</v>
      </c>
      <c r="I16" s="29">
        <f t="shared" si="3"/>
        <v>0</v>
      </c>
      <c r="J16" s="27">
        <v>14.756</v>
      </c>
      <c r="K16" s="27">
        <v>2614</v>
      </c>
      <c r="L16" s="28">
        <f t="shared" si="4"/>
        <v>0</v>
      </c>
      <c r="M16" s="29">
        <f t="shared" si="5"/>
        <v>1</v>
      </c>
      <c r="P16" s="14"/>
      <c r="Q16" s="3"/>
      <c r="T16" s="14"/>
      <c r="U16" s="3"/>
      <c r="X16" s="3">
        <f t="shared" si="6"/>
        <v>2614</v>
      </c>
    </row>
    <row r="17" spans="1:24" ht="15.75" x14ac:dyDescent="0.25">
      <c r="A17" s="56" t="s">
        <v>17</v>
      </c>
      <c r="B17" s="27">
        <v>0</v>
      </c>
      <c r="C17" s="27">
        <v>10</v>
      </c>
      <c r="D17" s="28">
        <f t="shared" si="0"/>
        <v>0</v>
      </c>
      <c r="E17" s="29">
        <f t="shared" si="1"/>
        <v>1</v>
      </c>
      <c r="F17" s="27">
        <v>0</v>
      </c>
      <c r="G17" s="27">
        <v>10</v>
      </c>
      <c r="H17" s="28">
        <f t="shared" si="2"/>
        <v>0</v>
      </c>
      <c r="I17" s="29">
        <f t="shared" si="3"/>
        <v>1</v>
      </c>
      <c r="J17" s="27">
        <v>3.0000000000000001E-3</v>
      </c>
      <c r="K17" s="27">
        <v>10</v>
      </c>
      <c r="L17" s="28">
        <f t="shared" si="4"/>
        <v>0</v>
      </c>
      <c r="M17" s="29">
        <f t="shared" si="5"/>
        <v>1</v>
      </c>
      <c r="P17" s="14"/>
      <c r="Q17" s="3"/>
      <c r="T17" s="14"/>
      <c r="U17" s="3"/>
      <c r="X17" s="3">
        <f t="shared" si="6"/>
        <v>10</v>
      </c>
    </row>
    <row r="18" spans="1:24" ht="15.75" x14ac:dyDescent="0.25">
      <c r="A18" s="56" t="s">
        <v>18</v>
      </c>
      <c r="B18" s="27">
        <v>0.01</v>
      </c>
      <c r="C18" s="27">
        <v>477</v>
      </c>
      <c r="D18" s="28">
        <f t="shared" si="0"/>
        <v>0</v>
      </c>
      <c r="E18" s="29">
        <f t="shared" si="1"/>
        <v>1</v>
      </c>
      <c r="F18" s="27">
        <v>1.2E-2</v>
      </c>
      <c r="G18" s="27">
        <v>477</v>
      </c>
      <c r="H18" s="28">
        <f t="shared" si="2"/>
        <v>0</v>
      </c>
      <c r="I18" s="29">
        <f t="shared" si="3"/>
        <v>1</v>
      </c>
      <c r="J18" s="27">
        <v>0.36699999999999999</v>
      </c>
      <c r="K18" s="27">
        <v>477</v>
      </c>
      <c r="L18" s="28">
        <f t="shared" si="4"/>
        <v>0</v>
      </c>
      <c r="M18" s="29">
        <f t="shared" si="5"/>
        <v>1</v>
      </c>
      <c r="P18" s="14"/>
      <c r="Q18" s="3"/>
      <c r="T18" s="14"/>
      <c r="U18" s="3"/>
      <c r="X18" s="3">
        <f t="shared" si="6"/>
        <v>477</v>
      </c>
    </row>
    <row r="19" spans="1:24" ht="15.75" x14ac:dyDescent="0.25">
      <c r="A19" s="56" t="s">
        <v>20</v>
      </c>
      <c r="B19" s="27">
        <v>0.442</v>
      </c>
      <c r="C19" s="27">
        <v>1563</v>
      </c>
      <c r="D19" s="28">
        <f t="shared" si="0"/>
        <v>5.4655870445344132E-2</v>
      </c>
      <c r="E19" s="29">
        <f t="shared" si="1"/>
        <v>0</v>
      </c>
      <c r="F19" s="27">
        <v>0.186</v>
      </c>
      <c r="G19" s="27">
        <v>1486</v>
      </c>
      <c r="H19" s="28">
        <f t="shared" si="2"/>
        <v>2.6990553306342779E-3</v>
      </c>
      <c r="I19" s="29">
        <f t="shared" si="3"/>
        <v>0</v>
      </c>
      <c r="J19" s="27">
        <v>9.3089999999999993</v>
      </c>
      <c r="K19" s="27">
        <v>1482</v>
      </c>
      <c r="L19" s="28">
        <f t="shared" si="4"/>
        <v>0</v>
      </c>
      <c r="M19" s="29">
        <f t="shared" si="5"/>
        <v>1</v>
      </c>
      <c r="P19" s="14"/>
      <c r="Q19" s="3"/>
      <c r="T19" s="14"/>
      <c r="U19" s="3"/>
      <c r="X19" s="3">
        <f t="shared" si="6"/>
        <v>1482</v>
      </c>
    </row>
    <row r="20" spans="1:24" ht="15.75" x14ac:dyDescent="0.25">
      <c r="A20" s="56" t="s">
        <v>21</v>
      </c>
      <c r="B20" s="27">
        <v>0</v>
      </c>
      <c r="C20" s="27">
        <v>4</v>
      </c>
      <c r="D20" s="28">
        <f t="shared" si="0"/>
        <v>0</v>
      </c>
      <c r="E20" s="29">
        <f t="shared" si="1"/>
        <v>1</v>
      </c>
      <c r="F20" s="27">
        <v>0</v>
      </c>
      <c r="G20" s="27">
        <v>4</v>
      </c>
      <c r="H20" s="28">
        <f t="shared" si="2"/>
        <v>0</v>
      </c>
      <c r="I20" s="29">
        <f t="shared" si="3"/>
        <v>1</v>
      </c>
      <c r="J20" s="27">
        <v>1E-3</v>
      </c>
      <c r="K20" s="27">
        <v>4</v>
      </c>
      <c r="L20" s="28">
        <f t="shared" si="4"/>
        <v>0</v>
      </c>
      <c r="M20" s="29">
        <f t="shared" si="5"/>
        <v>1</v>
      </c>
      <c r="P20" s="14"/>
      <c r="Q20" s="3"/>
      <c r="T20" s="14"/>
      <c r="U20" s="3"/>
      <c r="X20" s="3">
        <f t="shared" si="6"/>
        <v>4</v>
      </c>
    </row>
    <row r="21" spans="1:24" ht="15.75" x14ac:dyDescent="0.25">
      <c r="A21" s="2"/>
      <c r="D21" s="14"/>
      <c r="E21" s="3"/>
      <c r="H21" s="14"/>
      <c r="I21" s="3"/>
      <c r="J21" s="2"/>
      <c r="K21" s="2"/>
      <c r="L21" s="14"/>
      <c r="M21" s="3"/>
      <c r="P21" s="14"/>
      <c r="Q21" s="3"/>
      <c r="T21" s="14"/>
      <c r="U21" s="3"/>
      <c r="X21" s="3"/>
    </row>
  </sheetData>
  <mergeCells count="5">
    <mergeCell ref="B10:E10"/>
    <mergeCell ref="F10:I10"/>
    <mergeCell ref="J10:M10"/>
    <mergeCell ref="N10:Q10"/>
    <mergeCell ref="R10:U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381-2B36-410F-B1CB-EED324734F0D}">
  <dimension ref="A3:AE43"/>
  <sheetViews>
    <sheetView zoomScale="70" zoomScaleNormal="70" workbookViewId="0">
      <selection activeCell="S9" sqref="S9"/>
    </sheetView>
  </sheetViews>
  <sheetFormatPr baseColWidth="10" defaultRowHeight="15" x14ac:dyDescent="0.25"/>
  <cols>
    <col min="1" max="1" width="17.42578125" bestFit="1" customWidth="1"/>
    <col min="2" max="2" width="14.42578125" bestFit="1" customWidth="1"/>
    <col min="3" max="4" width="9.42578125" bestFit="1" customWidth="1"/>
    <col min="5" max="5" width="8.42578125" bestFit="1" customWidth="1"/>
    <col min="6" max="6" width="14.140625" bestFit="1" customWidth="1"/>
    <col min="7" max="7" width="7.42578125" bestFit="1" customWidth="1"/>
    <col min="8" max="8" width="8.42578125" bestFit="1" customWidth="1"/>
    <col min="9" max="10" width="6.42578125" bestFit="1" customWidth="1"/>
    <col min="11" max="11" width="6" bestFit="1" customWidth="1"/>
    <col min="12" max="12" width="8.42578125" bestFit="1" customWidth="1"/>
    <col min="13" max="13" width="6.42578125" bestFit="1" customWidth="1"/>
    <col min="14" max="14" width="5.5703125" bestFit="1" customWidth="1"/>
    <col min="15" max="15" width="7.42578125" bestFit="1" customWidth="1"/>
    <col min="16" max="16" width="8.42578125" bestFit="1" customWidth="1"/>
    <col min="17" max="17" width="6.42578125" bestFit="1" customWidth="1"/>
    <col min="18" max="18" width="5.5703125" bestFit="1" customWidth="1"/>
    <col min="19" max="19" width="7.42578125" bestFit="1" customWidth="1"/>
    <col min="20" max="20" width="8.42578125" bestFit="1" customWidth="1"/>
    <col min="21" max="21" width="6.42578125" bestFit="1" customWidth="1"/>
    <col min="22" max="22" width="5.5703125" bestFit="1" customWidth="1"/>
    <col min="23" max="23" width="7.42578125" bestFit="1" customWidth="1"/>
    <col min="24" max="24" width="8.42578125" bestFit="1" customWidth="1"/>
    <col min="25" max="25" width="6.42578125" bestFit="1" customWidth="1"/>
    <col min="26" max="26" width="5.5703125" bestFit="1" customWidth="1"/>
    <col min="27" max="27" width="7.42578125" bestFit="1" customWidth="1"/>
    <col min="28" max="28" width="8.42578125" bestFit="1" customWidth="1"/>
    <col min="29" max="29" width="6.42578125" bestFit="1" customWidth="1"/>
  </cols>
  <sheetData>
    <row r="3" spans="1:31" ht="15.75" x14ac:dyDescent="0.25">
      <c r="A3" s="3"/>
      <c r="B3" s="3"/>
      <c r="C3" s="25" t="s">
        <v>0</v>
      </c>
      <c r="D3" s="25" t="s">
        <v>1</v>
      </c>
      <c r="E3" s="25" t="s">
        <v>2</v>
      </c>
      <c r="F3" s="25" t="s">
        <v>39</v>
      </c>
      <c r="G3" s="3"/>
      <c r="H3" s="3"/>
      <c r="I3" s="3"/>
      <c r="J3" s="3"/>
      <c r="K3" s="3"/>
      <c r="L3" s="3"/>
      <c r="M3" s="3"/>
      <c r="N3" s="3"/>
      <c r="O3" s="3"/>
      <c r="P3" s="2"/>
    </row>
    <row r="4" spans="1:31" ht="15.75" x14ac:dyDescent="0.25">
      <c r="A4" s="3"/>
      <c r="B4" s="25" t="str">
        <f>B13</f>
        <v>IG</v>
      </c>
      <c r="C4" s="37">
        <f>AVERAGE(C15:C42)</f>
        <v>1304.6785714285713</v>
      </c>
      <c r="D4" s="48">
        <f>AVERAGE(B15:B42)</f>
        <v>164.3762142857143</v>
      </c>
      <c r="E4" s="28">
        <f>AVERAGE(D15:D42)</f>
        <v>4.4454544138936713E-4</v>
      </c>
      <c r="F4" s="29">
        <f>SUM(E15:E42)</f>
        <v>20</v>
      </c>
      <c r="G4" s="3"/>
      <c r="H4" s="3"/>
      <c r="I4" s="3"/>
      <c r="J4" s="3"/>
      <c r="K4" s="3"/>
      <c r="L4" s="3"/>
      <c r="M4" s="3"/>
      <c r="N4" s="3"/>
      <c r="O4" s="3"/>
      <c r="P4" s="2"/>
    </row>
    <row r="5" spans="1:31" ht="15.75" x14ac:dyDescent="0.25">
      <c r="A5" s="3"/>
      <c r="B5" s="25" t="str">
        <f>F13</f>
        <v>RLS</v>
      </c>
      <c r="C5" s="37">
        <f>AVERAGE(G15:G42)</f>
        <v>1309.3535714285713</v>
      </c>
      <c r="D5" s="48">
        <f>AVERAGE(F15:F42)</f>
        <v>600</v>
      </c>
      <c r="E5" s="28">
        <f>AVERAGE(H15:H42)</f>
        <v>1.6490790017635525E-3</v>
      </c>
      <c r="F5" s="29">
        <f>SUM(I15:I42)</f>
        <v>20</v>
      </c>
      <c r="G5" s="3"/>
      <c r="H5" s="3"/>
      <c r="I5" s="3"/>
      <c r="J5" s="3"/>
      <c r="K5" s="3"/>
      <c r="L5" s="3"/>
      <c r="M5" s="3"/>
      <c r="N5" s="3"/>
      <c r="O5" s="3"/>
      <c r="P5" s="2"/>
    </row>
    <row r="6" spans="1:31" ht="15.75" x14ac:dyDescent="0.25">
      <c r="A6" s="3"/>
      <c r="B6" s="33" t="str">
        <f>J13</f>
        <v>ILP</v>
      </c>
      <c r="C6" s="34">
        <f>AVERAGE(K15:K42)</f>
        <v>1303.1071428571429</v>
      </c>
      <c r="D6" s="49">
        <f>AVERAGE(J15:J42)</f>
        <v>0.2525</v>
      </c>
      <c r="E6" s="50">
        <f>AVERAGE(L15:L42)</f>
        <v>0</v>
      </c>
      <c r="F6" s="36">
        <f>SUM(M15:M42)</f>
        <v>28</v>
      </c>
      <c r="G6" s="3"/>
      <c r="H6" s="3"/>
      <c r="I6" s="3"/>
      <c r="J6" s="3"/>
      <c r="K6" s="3"/>
      <c r="L6" s="3"/>
      <c r="M6" s="3"/>
      <c r="N6" s="3"/>
      <c r="O6" s="3"/>
      <c r="P6" s="2"/>
    </row>
    <row r="7" spans="1:31" ht="15.75" x14ac:dyDescent="0.25">
      <c r="A7" s="3"/>
      <c r="B7" s="33" t="str">
        <f>N13</f>
        <v>ACO LS</v>
      </c>
      <c r="C7" s="37">
        <f>AVERAGE(O15:O42)</f>
        <v>1550.6642857142856</v>
      </c>
      <c r="D7" s="48">
        <f>AVERAGE(N15:N42)</f>
        <v>600</v>
      </c>
      <c r="E7" s="28">
        <f>AVERAGE(P15:P42)</f>
        <v>0.11818609326340532</v>
      </c>
      <c r="F7" s="29">
        <f>SUM(Q15:Q42)</f>
        <v>13</v>
      </c>
      <c r="G7" s="3"/>
      <c r="H7" s="3"/>
      <c r="I7" s="3"/>
      <c r="J7" s="3"/>
      <c r="K7" s="3"/>
      <c r="L7" s="3"/>
      <c r="M7" s="3"/>
      <c r="N7" s="3"/>
      <c r="O7" s="3"/>
      <c r="P7" s="2"/>
    </row>
    <row r="8" spans="1:31" ht="15.75" x14ac:dyDescent="0.25">
      <c r="A8" s="3"/>
      <c r="B8" s="33" t="str">
        <f>R13</f>
        <v xml:space="preserve">ACO PP LS </v>
      </c>
      <c r="C8" s="37">
        <f>AVERAGE(S15:S42)</f>
        <v>1545.964285714286</v>
      </c>
      <c r="D8" s="48">
        <f>AVERAGE(R15:R42)</f>
        <v>600</v>
      </c>
      <c r="E8" s="28">
        <f>AVERAGE(T15:T42)</f>
        <v>0.11512248062542764</v>
      </c>
      <c r="F8" s="29">
        <f>SUM(U15:U42)</f>
        <v>14</v>
      </c>
      <c r="G8" s="3"/>
      <c r="H8" s="3"/>
      <c r="I8" s="3"/>
      <c r="J8" s="3"/>
      <c r="K8" s="3"/>
      <c r="L8" s="3"/>
      <c r="M8" s="3"/>
      <c r="N8" s="3"/>
      <c r="O8" s="3"/>
      <c r="P8" s="2"/>
    </row>
    <row r="9" spans="1:31" ht="15.75" x14ac:dyDescent="0.25">
      <c r="A9" s="3"/>
      <c r="B9" s="33" t="str">
        <f>V13</f>
        <v xml:space="preserve">ACO LS S </v>
      </c>
      <c r="C9" s="37">
        <f>AVERAGE(W15:W42)</f>
        <v>1341.3250000000003</v>
      </c>
      <c r="D9" s="48">
        <f>AVERAGE(V15:V42)</f>
        <v>600</v>
      </c>
      <c r="E9" s="28">
        <f>AVERAGE(X15:X42)</f>
        <v>1.3293409654868523E-2</v>
      </c>
      <c r="F9" s="29">
        <f>SUM(Y15:Y42)</f>
        <v>15</v>
      </c>
      <c r="G9" s="3"/>
      <c r="H9" s="3"/>
      <c r="I9" s="3"/>
      <c r="J9" s="3"/>
      <c r="K9" s="3"/>
      <c r="L9" s="3"/>
      <c r="M9" s="3"/>
      <c r="N9" s="3"/>
      <c r="O9" s="3"/>
      <c r="P9" s="2"/>
    </row>
    <row r="10" spans="1:31" ht="15.75" x14ac:dyDescent="0.25">
      <c r="A10" s="3"/>
      <c r="B10" s="60"/>
      <c r="C10" s="65"/>
      <c r="D10" s="66"/>
      <c r="E10" s="13"/>
      <c r="F10" s="60"/>
      <c r="G10" s="3"/>
      <c r="H10" s="3"/>
      <c r="I10" s="3"/>
      <c r="J10" s="3"/>
      <c r="K10" s="3"/>
      <c r="L10" s="3"/>
      <c r="M10" s="3"/>
      <c r="N10" s="3"/>
      <c r="O10" s="3"/>
      <c r="P10" s="2"/>
    </row>
    <row r="11" spans="1:31" ht="15.75" x14ac:dyDescent="0.25">
      <c r="A11" s="3"/>
      <c r="B11" s="60"/>
      <c r="C11" s="65"/>
      <c r="D11" s="66"/>
      <c r="E11" s="13"/>
      <c r="F11" s="60"/>
      <c r="G11" s="3"/>
      <c r="H11" s="3"/>
      <c r="I11" s="3"/>
      <c r="J11" s="3"/>
      <c r="K11" s="3"/>
      <c r="L11" s="3"/>
      <c r="M11" s="3"/>
      <c r="N11" s="3"/>
      <c r="O11" s="3"/>
      <c r="P11" s="2"/>
    </row>
    <row r="12" spans="1:31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</row>
    <row r="13" spans="1:31" ht="15.75" x14ac:dyDescent="0.25">
      <c r="A13" s="3"/>
      <c r="B13" s="30" t="s">
        <v>37</v>
      </c>
      <c r="C13" s="30"/>
      <c r="D13" s="30"/>
      <c r="E13" s="30"/>
      <c r="F13" s="30" t="s">
        <v>101</v>
      </c>
      <c r="G13" s="30"/>
      <c r="H13" s="30"/>
      <c r="I13" s="30"/>
      <c r="J13" s="31" t="s">
        <v>153</v>
      </c>
      <c r="K13" s="31"/>
      <c r="L13" s="31"/>
      <c r="M13" s="31"/>
      <c r="N13" s="30" t="s">
        <v>163</v>
      </c>
      <c r="O13" s="30"/>
      <c r="P13" s="30"/>
      <c r="Q13" s="30"/>
      <c r="R13" s="30" t="s">
        <v>164</v>
      </c>
      <c r="S13" s="30"/>
      <c r="T13" s="30"/>
      <c r="U13" s="30"/>
      <c r="V13" s="30" t="s">
        <v>165</v>
      </c>
      <c r="W13" s="30"/>
      <c r="X13" s="30"/>
      <c r="Y13" s="30"/>
      <c r="Z13" s="61"/>
      <c r="AA13" s="61"/>
      <c r="AB13" s="61"/>
      <c r="AC13" s="61"/>
    </row>
    <row r="14" spans="1:31" ht="15.75" x14ac:dyDescent="0.25">
      <c r="A14" s="25" t="s">
        <v>4</v>
      </c>
      <c r="B14" s="26" t="s">
        <v>5</v>
      </c>
      <c r="C14" s="26" t="s">
        <v>0</v>
      </c>
      <c r="D14" s="25" t="s">
        <v>2</v>
      </c>
      <c r="E14" s="25" t="s">
        <v>3</v>
      </c>
      <c r="F14" s="26" t="s">
        <v>5</v>
      </c>
      <c r="G14" s="26" t="s">
        <v>0</v>
      </c>
      <c r="H14" s="25" t="s">
        <v>2</v>
      </c>
      <c r="I14" s="25" t="s">
        <v>3</v>
      </c>
      <c r="J14" s="26" t="s">
        <v>5</v>
      </c>
      <c r="K14" s="26" t="s">
        <v>0</v>
      </c>
      <c r="L14" s="25" t="s">
        <v>2</v>
      </c>
      <c r="M14" s="25" t="s">
        <v>3</v>
      </c>
      <c r="N14" s="26" t="s">
        <v>5</v>
      </c>
      <c r="O14" s="26" t="s">
        <v>0</v>
      </c>
      <c r="P14" s="25" t="s">
        <v>2</v>
      </c>
      <c r="Q14" s="25" t="s">
        <v>3</v>
      </c>
      <c r="R14" s="26" t="s">
        <v>5</v>
      </c>
      <c r="S14" s="26" t="s">
        <v>0</v>
      </c>
      <c r="T14" s="25" t="s">
        <v>2</v>
      </c>
      <c r="U14" s="25" t="s">
        <v>3</v>
      </c>
      <c r="V14" s="26" t="s">
        <v>5</v>
      </c>
      <c r="W14" s="26" t="s">
        <v>0</v>
      </c>
      <c r="X14" s="25" t="s">
        <v>2</v>
      </c>
      <c r="Y14" s="25" t="s">
        <v>3</v>
      </c>
      <c r="Z14" s="62"/>
      <c r="AA14" s="62"/>
      <c r="AB14" s="63"/>
      <c r="AC14" s="63"/>
      <c r="AE14" s="3" t="s">
        <v>6</v>
      </c>
    </row>
    <row r="15" spans="1:31" ht="15.75" x14ac:dyDescent="0.25">
      <c r="A15" s="56" t="s">
        <v>7</v>
      </c>
      <c r="B15" s="27">
        <v>0.05</v>
      </c>
      <c r="C15" s="27">
        <v>18</v>
      </c>
      <c r="D15" s="28">
        <f>(C15-$AE15)/$AE15</f>
        <v>0</v>
      </c>
      <c r="E15" s="29">
        <f>IF(C15=$AE15,1,0)</f>
        <v>1</v>
      </c>
      <c r="F15" s="27">
        <v>600</v>
      </c>
      <c r="G15" s="27">
        <v>18</v>
      </c>
      <c r="H15" s="28">
        <f>(G15-$AE15)/$AE15</f>
        <v>0</v>
      </c>
      <c r="I15" s="29">
        <f>IF(G15=$AE15,1,0)</f>
        <v>1</v>
      </c>
      <c r="J15" s="27">
        <v>1.2E-2</v>
      </c>
      <c r="K15" s="27">
        <v>18</v>
      </c>
      <c r="L15" s="28">
        <f>(K15-$AE15)/$AE15</f>
        <v>0</v>
      </c>
      <c r="M15" s="29">
        <f>IF(K15=$AE15,1,0)</f>
        <v>1</v>
      </c>
      <c r="N15" s="27">
        <v>600</v>
      </c>
      <c r="O15" s="27">
        <v>18</v>
      </c>
      <c r="P15" s="28">
        <f t="shared" ref="P15:P42" si="0">(O15-$AE15)/$AE15</f>
        <v>0</v>
      </c>
      <c r="Q15" s="29">
        <f t="shared" ref="Q15:Q42" si="1">IF(O15=$AE15,1,0)</f>
        <v>1</v>
      </c>
      <c r="R15" s="27">
        <v>600</v>
      </c>
      <c r="S15" s="27">
        <v>18</v>
      </c>
      <c r="T15" s="28">
        <f t="shared" ref="T15:T42" si="2">(S15-$AE15)/$AE15</f>
        <v>0</v>
      </c>
      <c r="U15" s="29">
        <f t="shared" ref="U15:U42" si="3">IF(S15=$AE15,1,0)</f>
        <v>1</v>
      </c>
      <c r="V15" s="27">
        <v>600</v>
      </c>
      <c r="W15" s="27">
        <v>18</v>
      </c>
      <c r="X15" s="28">
        <f t="shared" ref="X15:X42" si="4">(W15-$AE15)/$AE15</f>
        <v>0</v>
      </c>
      <c r="Y15" s="29">
        <f t="shared" ref="Y15:Y42" si="5">IF(W15=$AE15,1,0)</f>
        <v>1</v>
      </c>
      <c r="Z15" s="64"/>
      <c r="AA15" s="64"/>
      <c r="AB15" s="13"/>
      <c r="AC15" s="63"/>
      <c r="AE15" s="3">
        <f>MIN(K15,G15,C15,O15,S15,W15)</f>
        <v>18</v>
      </c>
    </row>
    <row r="16" spans="1:31" ht="15.75" x14ac:dyDescent="0.25">
      <c r="A16" s="56" t="s">
        <v>22</v>
      </c>
      <c r="B16" s="27">
        <v>0.01</v>
      </c>
      <c r="C16" s="27">
        <v>12</v>
      </c>
      <c r="D16" s="28">
        <f>(C16-$AE16)/$AE16</f>
        <v>0</v>
      </c>
      <c r="E16" s="29">
        <f>IF(C16=$AE16,1,0)</f>
        <v>1</v>
      </c>
      <c r="F16" s="27">
        <v>600</v>
      </c>
      <c r="G16" s="27">
        <v>12</v>
      </c>
      <c r="H16" s="28">
        <f>(G16-$AE16)/$AE16</f>
        <v>0</v>
      </c>
      <c r="I16" s="29">
        <f>IF(G16=$AE16,1,0)</f>
        <v>1</v>
      </c>
      <c r="J16" s="27">
        <v>2E-3</v>
      </c>
      <c r="K16" s="27">
        <v>12</v>
      </c>
      <c r="L16" s="28">
        <f>(K16-$AE16)/$AE16</f>
        <v>0</v>
      </c>
      <c r="M16" s="29">
        <f>IF(K16=$AE16,1,0)</f>
        <v>1</v>
      </c>
      <c r="N16" s="27">
        <v>600</v>
      </c>
      <c r="O16" s="27">
        <v>12</v>
      </c>
      <c r="P16" s="28">
        <f t="shared" si="0"/>
        <v>0</v>
      </c>
      <c r="Q16" s="29">
        <f t="shared" si="1"/>
        <v>1</v>
      </c>
      <c r="R16" s="27">
        <v>600</v>
      </c>
      <c r="S16" s="27">
        <v>12</v>
      </c>
      <c r="T16" s="28">
        <f t="shared" si="2"/>
        <v>0</v>
      </c>
      <c r="U16" s="29">
        <f t="shared" si="3"/>
        <v>1</v>
      </c>
      <c r="V16" s="27">
        <v>600</v>
      </c>
      <c r="W16" s="27">
        <v>12</v>
      </c>
      <c r="X16" s="28">
        <f t="shared" si="4"/>
        <v>0</v>
      </c>
      <c r="Y16" s="29">
        <f t="shared" si="5"/>
        <v>1</v>
      </c>
      <c r="Z16" s="64"/>
      <c r="AA16" s="64"/>
      <c r="AB16" s="13"/>
      <c r="AC16" s="63"/>
      <c r="AE16" s="3">
        <f t="shared" ref="AE16:AE42" si="6">MIN(K16,G16,C16,O16,S16,W16)</f>
        <v>12</v>
      </c>
    </row>
    <row r="17" spans="1:31" ht="15.75" x14ac:dyDescent="0.25">
      <c r="A17" s="56" t="s">
        <v>8</v>
      </c>
      <c r="B17" s="27">
        <v>9.3279999999999994</v>
      </c>
      <c r="C17" s="27">
        <v>2026</v>
      </c>
      <c r="D17" s="28">
        <f>(C17-$AE17)/$AE17</f>
        <v>0</v>
      </c>
      <c r="E17" s="29">
        <f>IF(C17=$AE17,1,0)</f>
        <v>1</v>
      </c>
      <c r="F17" s="27">
        <v>600</v>
      </c>
      <c r="G17" s="27">
        <v>2026</v>
      </c>
      <c r="H17" s="28">
        <f>(G17-$AE17)/$AE17</f>
        <v>0</v>
      </c>
      <c r="I17" s="29">
        <f>IF(G17=$AE17,1,0)</f>
        <v>1</v>
      </c>
      <c r="J17" s="27">
        <v>0.08</v>
      </c>
      <c r="K17" s="27">
        <v>2026</v>
      </c>
      <c r="L17" s="28">
        <f>(K17-$AE17)/$AE17</f>
        <v>0</v>
      </c>
      <c r="M17" s="29">
        <f>IF(K17=$AE17,1,0)</f>
        <v>1</v>
      </c>
      <c r="N17" s="27">
        <v>600</v>
      </c>
      <c r="O17" s="27">
        <v>2239.5</v>
      </c>
      <c r="P17" s="28">
        <f t="shared" si="0"/>
        <v>0.10538005923000987</v>
      </c>
      <c r="Q17" s="29">
        <f t="shared" si="1"/>
        <v>0</v>
      </c>
      <c r="R17" s="27">
        <v>600</v>
      </c>
      <c r="S17" s="27">
        <v>2247.1999999999998</v>
      </c>
      <c r="T17" s="28">
        <f t="shared" si="2"/>
        <v>0.1091806515301085</v>
      </c>
      <c r="U17" s="29">
        <f t="shared" si="3"/>
        <v>0</v>
      </c>
      <c r="V17" s="27">
        <v>600</v>
      </c>
      <c r="W17" s="27">
        <v>2026.7</v>
      </c>
      <c r="X17" s="28">
        <f t="shared" si="4"/>
        <v>3.4550839091808757E-4</v>
      </c>
      <c r="Y17" s="29">
        <f t="shared" si="5"/>
        <v>0</v>
      </c>
      <c r="Z17" s="64"/>
      <c r="AA17" s="64"/>
      <c r="AB17" s="13"/>
      <c r="AC17" s="63"/>
      <c r="AE17" s="3">
        <f t="shared" si="6"/>
        <v>2026</v>
      </c>
    </row>
    <row r="18" spans="1:31" ht="15.75" x14ac:dyDescent="0.25">
      <c r="A18" s="56" t="s">
        <v>9</v>
      </c>
      <c r="B18" s="27">
        <v>395.30500000000001</v>
      </c>
      <c r="C18" s="27">
        <v>2933</v>
      </c>
      <c r="D18" s="28">
        <f>(C18-$AE18)/$AE18</f>
        <v>1.0238907849829352E-3</v>
      </c>
      <c r="E18" s="29">
        <f>IF(C18=$AE18,1,0)</f>
        <v>0</v>
      </c>
      <c r="F18" s="27">
        <v>600</v>
      </c>
      <c r="G18" s="27">
        <v>2930.4</v>
      </c>
      <c r="H18" s="28">
        <f>(G18-$AE18)/$AE18</f>
        <v>1.3651877133108906E-4</v>
      </c>
      <c r="I18" s="29">
        <f>IF(G18=$AE18,1,0)</f>
        <v>0</v>
      </c>
      <c r="J18" s="27">
        <v>0.29599999999999999</v>
      </c>
      <c r="K18" s="27">
        <v>2930</v>
      </c>
      <c r="L18" s="28">
        <f>(K18-$AE18)/$AE18</f>
        <v>0</v>
      </c>
      <c r="M18" s="29">
        <f>IF(K18=$AE18,1,0)</f>
        <v>1</v>
      </c>
      <c r="N18" s="27">
        <v>600</v>
      </c>
      <c r="O18" s="27">
        <v>3157.8</v>
      </c>
      <c r="P18" s="28">
        <f t="shared" si="0"/>
        <v>7.7747440273037607E-2</v>
      </c>
      <c r="Q18" s="29">
        <f t="shared" si="1"/>
        <v>0</v>
      </c>
      <c r="R18" s="27">
        <v>600</v>
      </c>
      <c r="S18" s="27">
        <v>3053.9</v>
      </c>
      <c r="T18" s="28">
        <f t="shared" si="2"/>
        <v>4.2286689419795249E-2</v>
      </c>
      <c r="U18" s="29">
        <f t="shared" si="3"/>
        <v>0</v>
      </c>
      <c r="V18" s="27">
        <v>600</v>
      </c>
      <c r="W18" s="27">
        <v>3053.9</v>
      </c>
      <c r="X18" s="28">
        <f t="shared" si="4"/>
        <v>4.2286689419795249E-2</v>
      </c>
      <c r="Y18" s="29">
        <f t="shared" si="5"/>
        <v>0</v>
      </c>
      <c r="Z18" s="64"/>
      <c r="AA18" s="64"/>
      <c r="AB18" s="13"/>
      <c r="AC18" s="63"/>
      <c r="AE18" s="3">
        <f t="shared" si="6"/>
        <v>2930</v>
      </c>
    </row>
    <row r="19" spans="1:31" ht="15.75" x14ac:dyDescent="0.25">
      <c r="A19" s="56" t="s">
        <v>23</v>
      </c>
      <c r="B19" s="27">
        <v>211.453</v>
      </c>
      <c r="C19" s="27">
        <v>3394</v>
      </c>
      <c r="D19" s="28">
        <f>(C19-$AE19)/$AE19</f>
        <v>0</v>
      </c>
      <c r="E19" s="29">
        <f>IF(C19=$AE19,1,0)</f>
        <v>1</v>
      </c>
      <c r="F19" s="27">
        <v>600</v>
      </c>
      <c r="G19" s="27">
        <v>3394</v>
      </c>
      <c r="H19" s="28">
        <f>(G19-$AE19)/$AE19</f>
        <v>0</v>
      </c>
      <c r="I19" s="29">
        <f>IF(G19=$AE19,1,0)</f>
        <v>1</v>
      </c>
      <c r="J19" s="27">
        <v>8.5999999999999993E-2</v>
      </c>
      <c r="K19" s="27">
        <v>3394</v>
      </c>
      <c r="L19" s="28">
        <f>(K19-$AE19)/$AE19</f>
        <v>0</v>
      </c>
      <c r="M19" s="29">
        <f>IF(K19=$AE19,1,0)</f>
        <v>1</v>
      </c>
      <c r="N19" s="27">
        <v>600</v>
      </c>
      <c r="O19" s="27">
        <v>3727.3</v>
      </c>
      <c r="P19" s="28">
        <f t="shared" si="0"/>
        <v>9.8202710665881016E-2</v>
      </c>
      <c r="Q19" s="29">
        <f t="shared" si="1"/>
        <v>0</v>
      </c>
      <c r="R19" s="27">
        <v>600</v>
      </c>
      <c r="S19" s="27">
        <v>3722.9</v>
      </c>
      <c r="T19" s="28">
        <f t="shared" si="2"/>
        <v>9.6906305244549226E-2</v>
      </c>
      <c r="U19" s="29">
        <f t="shared" si="3"/>
        <v>0</v>
      </c>
      <c r="V19" s="27">
        <v>600</v>
      </c>
      <c r="W19" s="27">
        <v>3506.4</v>
      </c>
      <c r="X19" s="28">
        <f t="shared" si="4"/>
        <v>3.31172657631114E-2</v>
      </c>
      <c r="Y19" s="29">
        <f t="shared" si="5"/>
        <v>0</v>
      </c>
      <c r="Z19" s="64"/>
      <c r="AA19" s="64"/>
      <c r="AB19" s="13"/>
      <c r="AC19" s="63"/>
      <c r="AE19" s="3">
        <f t="shared" si="6"/>
        <v>3394</v>
      </c>
    </row>
    <row r="20" spans="1:31" ht="15.75" x14ac:dyDescent="0.25">
      <c r="A20" s="56" t="s">
        <v>10</v>
      </c>
      <c r="B20" s="27">
        <v>603.601</v>
      </c>
      <c r="C20" s="27">
        <v>5382</v>
      </c>
      <c r="D20" s="28">
        <f>(C20-$AE20)/$AE20</f>
        <v>5.5772448410485224E-4</v>
      </c>
      <c r="E20" s="29">
        <f>IF(C20=$AE20,1,0)</f>
        <v>0</v>
      </c>
      <c r="F20" s="27">
        <v>600</v>
      </c>
      <c r="G20" s="27">
        <v>5385</v>
      </c>
      <c r="H20" s="28">
        <f>(G20-$AE20)/$AE20</f>
        <v>1.1154489682097045E-3</v>
      </c>
      <c r="I20" s="29">
        <f>IF(G20=$AE20,1,0)</f>
        <v>0</v>
      </c>
      <c r="J20" s="27">
        <v>0.373</v>
      </c>
      <c r="K20" s="27">
        <v>5379</v>
      </c>
      <c r="L20" s="28">
        <f>(K20-$AE20)/$AE20</f>
        <v>0</v>
      </c>
      <c r="M20" s="29">
        <f>IF(K20=$AE20,1,0)</f>
        <v>1</v>
      </c>
      <c r="N20" s="27">
        <v>600</v>
      </c>
      <c r="O20" s="27">
        <v>5994</v>
      </c>
      <c r="P20" s="28">
        <f t="shared" si="0"/>
        <v>0.11433351924149471</v>
      </c>
      <c r="Q20" s="29">
        <f t="shared" si="1"/>
        <v>0</v>
      </c>
      <c r="R20" s="27">
        <v>600</v>
      </c>
      <c r="S20" s="27">
        <v>5999</v>
      </c>
      <c r="T20" s="28">
        <f t="shared" si="2"/>
        <v>0.11526306004833613</v>
      </c>
      <c r="U20" s="29">
        <f t="shared" si="3"/>
        <v>0</v>
      </c>
      <c r="V20" s="27">
        <v>600</v>
      </c>
      <c r="W20" s="27">
        <v>5625.7</v>
      </c>
      <c r="X20" s="28">
        <f t="shared" si="4"/>
        <v>4.5863543409555646E-2</v>
      </c>
      <c r="Y20" s="29">
        <f t="shared" si="5"/>
        <v>0</v>
      </c>
      <c r="Z20" s="64"/>
      <c r="AA20" s="64"/>
      <c r="AB20" s="13"/>
      <c r="AC20" s="63"/>
      <c r="AE20" s="3">
        <f t="shared" si="6"/>
        <v>5379</v>
      </c>
    </row>
    <row r="21" spans="1:31" ht="15.75" x14ac:dyDescent="0.25">
      <c r="A21" s="56" t="s">
        <v>11</v>
      </c>
      <c r="B21" s="27">
        <v>612.15499999999997</v>
      </c>
      <c r="C21" s="27">
        <v>6510</v>
      </c>
      <c r="D21" s="28">
        <f>(C21-$AE21)/$AE21</f>
        <v>3.0731407498463427E-4</v>
      </c>
      <c r="E21" s="29">
        <f>IF(C21=$AE21,1,0)</f>
        <v>0</v>
      </c>
      <c r="F21" s="27">
        <v>600</v>
      </c>
      <c r="G21" s="27">
        <v>6527.2</v>
      </c>
      <c r="H21" s="28">
        <f>(G21-$AE21)/$AE21</f>
        <v>2.9502151198524612E-3</v>
      </c>
      <c r="I21" s="29">
        <f>IF(G21=$AE21,1,0)</f>
        <v>0</v>
      </c>
      <c r="J21" s="27">
        <v>0.55600000000000005</v>
      </c>
      <c r="K21" s="27">
        <v>6508</v>
      </c>
      <c r="L21" s="28">
        <f>(K21-$AE21)/$AE21</f>
        <v>0</v>
      </c>
      <c r="M21" s="29">
        <f>IF(K21=$AE21,1,0)</f>
        <v>1</v>
      </c>
      <c r="N21" s="27">
        <v>600</v>
      </c>
      <c r="O21" s="27">
        <v>7317.5</v>
      </c>
      <c r="P21" s="28">
        <f t="shared" si="0"/>
        <v>0.12438537185003073</v>
      </c>
      <c r="Q21" s="29">
        <f t="shared" si="1"/>
        <v>0</v>
      </c>
      <c r="R21" s="27">
        <v>600</v>
      </c>
      <c r="S21" s="27">
        <v>7309.4</v>
      </c>
      <c r="T21" s="28">
        <f t="shared" si="2"/>
        <v>0.12314074984634291</v>
      </c>
      <c r="U21" s="29">
        <f t="shared" si="3"/>
        <v>0</v>
      </c>
      <c r="V21" s="27">
        <v>600</v>
      </c>
      <c r="W21" s="27">
        <v>6847.1</v>
      </c>
      <c r="X21" s="28">
        <f t="shared" si="4"/>
        <v>5.21051014136448E-2</v>
      </c>
      <c r="Y21" s="29">
        <f t="shared" si="5"/>
        <v>0</v>
      </c>
      <c r="Z21" s="64"/>
      <c r="AA21" s="64"/>
      <c r="AB21" s="13"/>
      <c r="AC21" s="63"/>
      <c r="AE21" s="3">
        <f t="shared" si="6"/>
        <v>6508</v>
      </c>
    </row>
    <row r="22" spans="1:31" ht="15.75" x14ac:dyDescent="0.25">
      <c r="A22" s="56" t="s">
        <v>24</v>
      </c>
      <c r="B22" s="27">
        <v>2E-3</v>
      </c>
      <c r="C22" s="27">
        <v>2</v>
      </c>
      <c r="D22" s="28">
        <f>(C22-$AE22)/$AE22</f>
        <v>0</v>
      </c>
      <c r="E22" s="29">
        <f>IF(C22=$AE22,1,0)</f>
        <v>1</v>
      </c>
      <c r="F22" s="27">
        <v>600</v>
      </c>
      <c r="G22" s="27">
        <v>2</v>
      </c>
      <c r="H22" s="28">
        <f>(G22-$AE22)/$AE22</f>
        <v>0</v>
      </c>
      <c r="I22" s="29">
        <f>IF(G22=$AE22,1,0)</f>
        <v>1</v>
      </c>
      <c r="J22" s="27">
        <v>0.46400000000000002</v>
      </c>
      <c r="K22" s="27">
        <v>2</v>
      </c>
      <c r="L22" s="28">
        <f>(K22-$AE22)/$AE22</f>
        <v>0</v>
      </c>
      <c r="M22" s="29">
        <f>IF(K22=$AE22,1,0)</f>
        <v>1</v>
      </c>
      <c r="N22" s="27">
        <v>600</v>
      </c>
      <c r="O22" s="27">
        <v>2</v>
      </c>
      <c r="P22" s="28">
        <f t="shared" si="0"/>
        <v>0</v>
      </c>
      <c r="Q22" s="29">
        <f t="shared" si="1"/>
        <v>1</v>
      </c>
      <c r="R22" s="27">
        <v>600</v>
      </c>
      <c r="S22" s="27">
        <v>2</v>
      </c>
      <c r="T22" s="28">
        <f t="shared" si="2"/>
        <v>0</v>
      </c>
      <c r="U22" s="29">
        <f t="shared" si="3"/>
        <v>1</v>
      </c>
      <c r="V22" s="27">
        <v>600</v>
      </c>
      <c r="W22" s="27">
        <v>2</v>
      </c>
      <c r="X22" s="28">
        <f t="shared" si="4"/>
        <v>0</v>
      </c>
      <c r="Y22" s="29">
        <f t="shared" si="5"/>
        <v>1</v>
      </c>
      <c r="Z22" s="64"/>
      <c r="AA22" s="64"/>
      <c r="AB22" s="13"/>
      <c r="AC22" s="63"/>
      <c r="AE22" s="3">
        <f t="shared" si="6"/>
        <v>2</v>
      </c>
    </row>
    <row r="23" spans="1:31" ht="15.75" x14ac:dyDescent="0.25">
      <c r="A23" s="56" t="s">
        <v>14</v>
      </c>
      <c r="B23" s="27">
        <v>2E-3</v>
      </c>
      <c r="C23" s="27">
        <v>14</v>
      </c>
      <c r="D23" s="28">
        <f>(C23-$AE23)/$AE23</f>
        <v>0</v>
      </c>
      <c r="E23" s="29">
        <f>IF(C23=$AE23,1,0)</f>
        <v>1</v>
      </c>
      <c r="F23" s="27">
        <v>600</v>
      </c>
      <c r="G23" s="27">
        <v>14</v>
      </c>
      <c r="H23" s="28">
        <f>(G23-$AE23)/$AE23</f>
        <v>0</v>
      </c>
      <c r="I23" s="29">
        <f>IF(G23=$AE23,1,0)</f>
        <v>1</v>
      </c>
      <c r="J23" s="27">
        <v>0.17100000000000001</v>
      </c>
      <c r="K23" s="27">
        <v>14</v>
      </c>
      <c r="L23" s="28">
        <f>(K23-$AE23)/$AE23</f>
        <v>0</v>
      </c>
      <c r="M23" s="29">
        <f>IF(K23=$AE23,1,0)</f>
        <v>1</v>
      </c>
      <c r="N23" s="27">
        <v>600</v>
      </c>
      <c r="O23" s="27">
        <v>14</v>
      </c>
      <c r="P23" s="28">
        <f t="shared" si="0"/>
        <v>0</v>
      </c>
      <c r="Q23" s="29">
        <f t="shared" si="1"/>
        <v>1</v>
      </c>
      <c r="R23" s="27">
        <v>600</v>
      </c>
      <c r="S23" s="27">
        <v>14</v>
      </c>
      <c r="T23" s="28">
        <f t="shared" si="2"/>
        <v>0</v>
      </c>
      <c r="U23" s="29">
        <f t="shared" si="3"/>
        <v>1</v>
      </c>
      <c r="V23" s="27">
        <v>600</v>
      </c>
      <c r="W23" s="27">
        <v>14</v>
      </c>
      <c r="X23" s="28">
        <f t="shared" si="4"/>
        <v>0</v>
      </c>
      <c r="Y23" s="29">
        <f t="shared" si="5"/>
        <v>1</v>
      </c>
      <c r="Z23" s="64"/>
      <c r="AA23" s="64"/>
      <c r="AB23" s="13"/>
      <c r="AC23" s="63"/>
      <c r="AE23" s="3">
        <f t="shared" si="6"/>
        <v>14</v>
      </c>
    </row>
    <row r="24" spans="1:31" ht="15.75" x14ac:dyDescent="0.25">
      <c r="A24" s="56" t="s">
        <v>15</v>
      </c>
      <c r="B24" s="27">
        <v>2.3E-2</v>
      </c>
      <c r="C24" s="27">
        <v>12</v>
      </c>
      <c r="D24" s="28">
        <f>(C24-$AE24)/$AE24</f>
        <v>0</v>
      </c>
      <c r="E24" s="29">
        <f>IF(C24=$AE24,1,0)</f>
        <v>1</v>
      </c>
      <c r="F24" s="27">
        <v>600</v>
      </c>
      <c r="G24" s="27">
        <v>12</v>
      </c>
      <c r="H24" s="28">
        <f>(G24-$AE24)/$AE24</f>
        <v>0</v>
      </c>
      <c r="I24" s="29">
        <f>IF(G24=$AE24,1,0)</f>
        <v>1</v>
      </c>
      <c r="J24" s="27">
        <v>0.33900000000000002</v>
      </c>
      <c r="K24" s="27">
        <v>12</v>
      </c>
      <c r="L24" s="28">
        <f>(K24-$AE24)/$AE24</f>
        <v>0</v>
      </c>
      <c r="M24" s="29">
        <f>IF(K24=$AE24,1,0)</f>
        <v>1</v>
      </c>
      <c r="N24" s="27">
        <v>600</v>
      </c>
      <c r="O24" s="27">
        <v>12.1</v>
      </c>
      <c r="P24" s="28">
        <f t="shared" si="0"/>
        <v>8.3333333333333037E-3</v>
      </c>
      <c r="Q24" s="29">
        <f t="shared" si="1"/>
        <v>0</v>
      </c>
      <c r="R24" s="27">
        <v>600</v>
      </c>
      <c r="S24" s="27">
        <v>12.8</v>
      </c>
      <c r="T24" s="28">
        <f t="shared" si="2"/>
        <v>6.6666666666666721E-2</v>
      </c>
      <c r="U24" s="29">
        <f t="shared" si="3"/>
        <v>0</v>
      </c>
      <c r="V24" s="27">
        <v>600</v>
      </c>
      <c r="W24" s="27">
        <v>13</v>
      </c>
      <c r="X24" s="28">
        <f t="shared" si="4"/>
        <v>8.3333333333333329E-2</v>
      </c>
      <c r="Y24" s="29">
        <f t="shared" si="5"/>
        <v>0</v>
      </c>
      <c r="Z24" s="64"/>
      <c r="AA24" s="64"/>
      <c r="AB24" s="13"/>
      <c r="AC24" s="63"/>
      <c r="AE24" s="3">
        <f t="shared" si="6"/>
        <v>12</v>
      </c>
    </row>
    <row r="25" spans="1:31" ht="15.75" x14ac:dyDescent="0.25">
      <c r="A25" s="56" t="s">
        <v>28</v>
      </c>
      <c r="B25" s="27">
        <v>592.49800000000005</v>
      </c>
      <c r="C25" s="27">
        <v>861</v>
      </c>
      <c r="D25" s="28">
        <f>(C25-$AE25)/$AE25</f>
        <v>0</v>
      </c>
      <c r="E25" s="29">
        <f>IF(C25=$AE25,1,0)</f>
        <v>1</v>
      </c>
      <c r="F25" s="27">
        <v>600</v>
      </c>
      <c r="G25" s="27">
        <v>861.2</v>
      </c>
      <c r="H25" s="28">
        <f>(G25-$AE25)/$AE25</f>
        <v>2.3228803716613877E-4</v>
      </c>
      <c r="I25" s="29">
        <f>IF(G25=$AE25,1,0)</f>
        <v>0</v>
      </c>
      <c r="J25" s="27">
        <v>0.16800000000000001</v>
      </c>
      <c r="K25" s="27">
        <v>861</v>
      </c>
      <c r="L25" s="28">
        <f>(K25-$AE25)/$AE25</f>
        <v>0</v>
      </c>
      <c r="M25" s="29">
        <f>IF(K25=$AE25,1,0)</f>
        <v>1</v>
      </c>
      <c r="N25" s="27">
        <v>600</v>
      </c>
      <c r="O25" s="27">
        <v>1112.8</v>
      </c>
      <c r="P25" s="28">
        <f t="shared" si="0"/>
        <v>0.29245063879210215</v>
      </c>
      <c r="Q25" s="29">
        <f t="shared" si="1"/>
        <v>0</v>
      </c>
      <c r="R25" s="27">
        <v>600</v>
      </c>
      <c r="S25" s="27">
        <v>1110.9000000000001</v>
      </c>
      <c r="T25" s="28">
        <f t="shared" si="2"/>
        <v>0.29024390243902448</v>
      </c>
      <c r="U25" s="29">
        <f t="shared" si="3"/>
        <v>0</v>
      </c>
      <c r="V25" s="27">
        <v>600</v>
      </c>
      <c r="W25" s="27">
        <v>862</v>
      </c>
      <c r="X25" s="28">
        <f t="shared" si="4"/>
        <v>1.1614401858304297E-3</v>
      </c>
      <c r="Y25" s="29">
        <f t="shared" si="5"/>
        <v>0</v>
      </c>
      <c r="Z25" s="64"/>
      <c r="AA25" s="64"/>
      <c r="AB25" s="13"/>
      <c r="AC25" s="63"/>
      <c r="AE25" s="3">
        <f t="shared" si="6"/>
        <v>861</v>
      </c>
    </row>
    <row r="26" spans="1:31" ht="15.75" x14ac:dyDescent="0.25">
      <c r="A26" s="56" t="s">
        <v>36</v>
      </c>
      <c r="B26" s="27">
        <v>8.9329999999999998</v>
      </c>
      <c r="C26" s="27">
        <v>170</v>
      </c>
      <c r="D26" s="28">
        <f>(C26-$AE26)/$AE26</f>
        <v>0</v>
      </c>
      <c r="E26" s="29">
        <f>IF(C26=$AE26,1,0)</f>
        <v>1</v>
      </c>
      <c r="F26" s="27">
        <v>600</v>
      </c>
      <c r="G26" s="27">
        <v>170</v>
      </c>
      <c r="H26" s="28">
        <f>(G26-$AE26)/$AE26</f>
        <v>0</v>
      </c>
      <c r="I26" s="29">
        <f>IF(G26=$AE26,1,0)</f>
        <v>1</v>
      </c>
      <c r="J26" s="27">
        <v>8.9999999999999993E-3</v>
      </c>
      <c r="K26" s="27">
        <v>170</v>
      </c>
      <c r="L26" s="28">
        <f>(K26-$AE26)/$AE26</f>
        <v>0</v>
      </c>
      <c r="M26" s="29">
        <f>IF(K26=$AE26,1,0)</f>
        <v>1</v>
      </c>
      <c r="N26" s="27">
        <v>600</v>
      </c>
      <c r="O26" s="27">
        <v>170</v>
      </c>
      <c r="P26" s="28">
        <f t="shared" si="0"/>
        <v>0</v>
      </c>
      <c r="Q26" s="29">
        <f t="shared" si="1"/>
        <v>1</v>
      </c>
      <c r="R26" s="27">
        <v>600</v>
      </c>
      <c r="S26" s="27">
        <v>170</v>
      </c>
      <c r="T26" s="28">
        <f t="shared" si="2"/>
        <v>0</v>
      </c>
      <c r="U26" s="29">
        <f t="shared" si="3"/>
        <v>1</v>
      </c>
      <c r="V26" s="27">
        <v>600</v>
      </c>
      <c r="W26" s="27">
        <v>170</v>
      </c>
      <c r="X26" s="28">
        <f t="shared" si="4"/>
        <v>0</v>
      </c>
      <c r="Y26" s="29">
        <f t="shared" si="5"/>
        <v>1</v>
      </c>
      <c r="Z26" s="64"/>
      <c r="AA26" s="64"/>
      <c r="AB26" s="13"/>
      <c r="AC26" s="63"/>
      <c r="AE26" s="3">
        <f t="shared" si="6"/>
        <v>170</v>
      </c>
    </row>
    <row r="27" spans="1:31" ht="15.75" x14ac:dyDescent="0.25">
      <c r="A27" s="56" t="s">
        <v>29</v>
      </c>
      <c r="B27" s="27">
        <v>600.11300000000006</v>
      </c>
      <c r="C27" s="27">
        <v>1720</v>
      </c>
      <c r="D27" s="28">
        <f>(C27-$AE27)/$AE27</f>
        <v>2.331002331002331E-3</v>
      </c>
      <c r="E27" s="29">
        <f>IF(C27=$AE27,1,0)</f>
        <v>0</v>
      </c>
      <c r="F27" s="27">
        <v>600</v>
      </c>
      <c r="G27" s="27">
        <v>1724.4</v>
      </c>
      <c r="H27" s="28">
        <f>(G27-$AE27)/$AE27</f>
        <v>4.8951048951049484E-3</v>
      </c>
      <c r="I27" s="29">
        <f>IF(G27=$AE27,1,0)</f>
        <v>0</v>
      </c>
      <c r="J27" s="27">
        <v>0.35399999999999998</v>
      </c>
      <c r="K27" s="27">
        <v>1716</v>
      </c>
      <c r="L27" s="28">
        <f>(K27-$AE27)/$AE27</f>
        <v>0</v>
      </c>
      <c r="M27" s="29">
        <f>IF(K27=$AE27,1,0)</f>
        <v>1</v>
      </c>
      <c r="N27" s="27">
        <v>600</v>
      </c>
      <c r="O27" s="27">
        <v>2264.1</v>
      </c>
      <c r="P27" s="28">
        <f t="shared" si="0"/>
        <v>0.31940559440559435</v>
      </c>
      <c r="Q27" s="29">
        <f t="shared" si="1"/>
        <v>0</v>
      </c>
      <c r="R27" s="27">
        <v>600</v>
      </c>
      <c r="S27" s="27">
        <v>2253</v>
      </c>
      <c r="T27" s="28">
        <f t="shared" si="2"/>
        <v>0.31293706293706292</v>
      </c>
      <c r="U27" s="29">
        <f t="shared" si="3"/>
        <v>0</v>
      </c>
      <c r="V27" s="27">
        <v>600</v>
      </c>
      <c r="W27" s="27">
        <v>1726</v>
      </c>
      <c r="X27" s="28">
        <f t="shared" si="4"/>
        <v>5.8275058275058279E-3</v>
      </c>
      <c r="Y27" s="29">
        <f t="shared" si="5"/>
        <v>0</v>
      </c>
      <c r="Z27" s="64"/>
      <c r="AA27" s="64"/>
      <c r="AB27" s="13"/>
      <c r="AC27" s="63"/>
      <c r="AE27" s="3">
        <f t="shared" si="6"/>
        <v>1716</v>
      </c>
    </row>
    <row r="28" spans="1:31" ht="15.75" x14ac:dyDescent="0.25">
      <c r="A28" s="56" t="s">
        <v>25</v>
      </c>
      <c r="B28" s="27">
        <v>2E-3</v>
      </c>
      <c r="C28" s="27">
        <v>42</v>
      </c>
      <c r="D28" s="28">
        <f>(C28-$AE28)/$AE28</f>
        <v>0</v>
      </c>
      <c r="E28" s="29">
        <f>IF(C28=$AE28,1,0)</f>
        <v>1</v>
      </c>
      <c r="F28" s="27">
        <v>600</v>
      </c>
      <c r="G28" s="27">
        <v>42</v>
      </c>
      <c r="H28" s="28">
        <f>(G28-$AE28)/$AE28</f>
        <v>0</v>
      </c>
      <c r="I28" s="29">
        <f>IF(G28=$AE28,1,0)</f>
        <v>1</v>
      </c>
      <c r="J28" s="27">
        <v>2E-3</v>
      </c>
      <c r="K28" s="27">
        <v>42</v>
      </c>
      <c r="L28" s="28">
        <f>(K28-$AE28)/$AE28</f>
        <v>0</v>
      </c>
      <c r="M28" s="29">
        <f>IF(K28=$AE28,1,0)</f>
        <v>1</v>
      </c>
      <c r="N28" s="27">
        <v>600</v>
      </c>
      <c r="O28" s="27">
        <v>42</v>
      </c>
      <c r="P28" s="28">
        <f t="shared" si="0"/>
        <v>0</v>
      </c>
      <c r="Q28" s="29">
        <f t="shared" si="1"/>
        <v>1</v>
      </c>
      <c r="R28" s="27">
        <v>600</v>
      </c>
      <c r="S28" s="27">
        <v>42</v>
      </c>
      <c r="T28" s="28">
        <f t="shared" si="2"/>
        <v>0</v>
      </c>
      <c r="U28" s="29">
        <f t="shared" si="3"/>
        <v>1</v>
      </c>
      <c r="V28" s="27">
        <v>600</v>
      </c>
      <c r="W28" s="27">
        <v>42</v>
      </c>
      <c r="X28" s="28">
        <f t="shared" si="4"/>
        <v>0</v>
      </c>
      <c r="Y28" s="29">
        <f t="shared" si="5"/>
        <v>1</v>
      </c>
      <c r="Z28" s="64"/>
      <c r="AA28" s="64"/>
      <c r="AB28" s="13"/>
      <c r="AC28" s="63"/>
      <c r="AE28" s="3">
        <f t="shared" si="6"/>
        <v>42</v>
      </c>
    </row>
    <row r="29" spans="1:31" ht="15.75" x14ac:dyDescent="0.25">
      <c r="A29" s="56" t="s">
        <v>35</v>
      </c>
      <c r="B29" s="27">
        <v>906.01800000000003</v>
      </c>
      <c r="C29" s="27">
        <v>4594</v>
      </c>
      <c r="D29" s="28">
        <f>(C29-$AE29)/$AE29</f>
        <v>5.691768826619965E-3</v>
      </c>
      <c r="E29" s="29">
        <f>IF(C29=$AE29,1,0)</f>
        <v>0</v>
      </c>
      <c r="F29" s="27">
        <v>600</v>
      </c>
      <c r="G29" s="27">
        <v>4671.3999999999996</v>
      </c>
      <c r="H29" s="28">
        <f>(G29-$AE29)/$AE29</f>
        <v>2.2635726795096244E-2</v>
      </c>
      <c r="I29" s="29">
        <f>IF(G29=$AE29,1,0)</f>
        <v>0</v>
      </c>
      <c r="J29" s="27">
        <v>2.387</v>
      </c>
      <c r="K29" s="27">
        <v>4568</v>
      </c>
      <c r="L29" s="28">
        <f>(K29-$AE29)/$AE29</f>
        <v>0</v>
      </c>
      <c r="M29" s="29">
        <f>IF(K29=$AE29,1,0)</f>
        <v>1</v>
      </c>
      <c r="N29" s="27">
        <v>600</v>
      </c>
      <c r="O29" s="27">
        <v>5988.7</v>
      </c>
      <c r="P29" s="28">
        <f t="shared" si="0"/>
        <v>0.31101138353765317</v>
      </c>
      <c r="Q29" s="29">
        <f t="shared" si="1"/>
        <v>0</v>
      </c>
      <c r="R29" s="27">
        <v>600</v>
      </c>
      <c r="S29" s="27">
        <v>6002.9</v>
      </c>
      <c r="T29" s="28">
        <f t="shared" si="2"/>
        <v>0.31411996497373024</v>
      </c>
      <c r="U29" s="29">
        <f t="shared" si="3"/>
        <v>0</v>
      </c>
      <c r="V29" s="27">
        <v>600</v>
      </c>
      <c r="W29" s="27">
        <v>4633.8999999999996</v>
      </c>
      <c r="X29" s="28">
        <f t="shared" si="4"/>
        <v>1.4426444833625139E-2</v>
      </c>
      <c r="Y29" s="29">
        <f t="shared" si="5"/>
        <v>0</v>
      </c>
      <c r="Z29" s="64"/>
      <c r="AA29" s="64"/>
      <c r="AB29" s="13"/>
      <c r="AC29" s="63"/>
      <c r="AE29" s="3">
        <f t="shared" si="6"/>
        <v>4568</v>
      </c>
    </row>
    <row r="30" spans="1:31" ht="15.75" x14ac:dyDescent="0.25">
      <c r="A30" s="56" t="s">
        <v>16</v>
      </c>
      <c r="B30" s="27">
        <v>16.959</v>
      </c>
      <c r="C30" s="27">
        <v>2614</v>
      </c>
      <c r="D30" s="28">
        <f>(C30-$AE30)/$AE30</f>
        <v>3.8270187523918868E-4</v>
      </c>
      <c r="E30" s="29">
        <f>IF(C30=$AE30,1,0)</f>
        <v>0</v>
      </c>
      <c r="F30" s="27">
        <v>600</v>
      </c>
      <c r="G30" s="27">
        <v>2613</v>
      </c>
      <c r="H30" s="28">
        <f>(G30-$AE30)/$AE30</f>
        <v>0</v>
      </c>
      <c r="I30" s="29">
        <f>IF(G30=$AE30,1,0)</f>
        <v>1</v>
      </c>
      <c r="J30" s="27">
        <v>3.1E-2</v>
      </c>
      <c r="K30" s="27">
        <v>2613</v>
      </c>
      <c r="L30" s="28">
        <f>(K30-$AE30)/$AE30</f>
        <v>0</v>
      </c>
      <c r="M30" s="29">
        <f>IF(K30=$AE30,1,0)</f>
        <v>1</v>
      </c>
      <c r="N30" s="27">
        <v>600</v>
      </c>
      <c r="O30" s="27">
        <v>2776.4</v>
      </c>
      <c r="P30" s="28">
        <f t="shared" si="0"/>
        <v>6.2533486414083461E-2</v>
      </c>
      <c r="Q30" s="29">
        <f t="shared" si="1"/>
        <v>0</v>
      </c>
      <c r="R30" s="27">
        <v>600</v>
      </c>
      <c r="S30" s="27">
        <v>2776.4</v>
      </c>
      <c r="T30" s="28">
        <f t="shared" si="2"/>
        <v>6.2533486414083461E-2</v>
      </c>
      <c r="U30" s="29">
        <f t="shared" si="3"/>
        <v>0</v>
      </c>
      <c r="V30" s="27">
        <v>600</v>
      </c>
      <c r="W30" s="27">
        <v>2658.3</v>
      </c>
      <c r="X30" s="28">
        <f t="shared" si="4"/>
        <v>1.7336394948335318E-2</v>
      </c>
      <c r="Y30" s="29">
        <f t="shared" si="5"/>
        <v>0</v>
      </c>
      <c r="Z30" s="64"/>
      <c r="AA30" s="64"/>
      <c r="AB30" s="13"/>
      <c r="AC30" s="63"/>
      <c r="AE30" s="3">
        <f t="shared" si="6"/>
        <v>2613</v>
      </c>
    </row>
    <row r="31" spans="1:31" ht="15.75" x14ac:dyDescent="0.25">
      <c r="A31" s="56" t="s">
        <v>26</v>
      </c>
      <c r="B31" s="27">
        <v>1.6E-2</v>
      </c>
      <c r="C31" s="27">
        <v>96</v>
      </c>
      <c r="D31" s="28">
        <f>(C31-$AE31)/$AE31</f>
        <v>0</v>
      </c>
      <c r="E31" s="29">
        <f>IF(C31=$AE31,1,0)</f>
        <v>1</v>
      </c>
      <c r="F31" s="27">
        <v>600</v>
      </c>
      <c r="G31" s="27">
        <v>96</v>
      </c>
      <c r="H31" s="28">
        <f>(G31-$AE31)/$AE31</f>
        <v>0</v>
      </c>
      <c r="I31" s="29">
        <f>IF(G31=$AE31,1,0)</f>
        <v>1</v>
      </c>
      <c r="J31" s="27">
        <v>3.0000000000000001E-3</v>
      </c>
      <c r="K31" s="27">
        <v>96</v>
      </c>
      <c r="L31" s="28">
        <f>(K31-$AE31)/$AE31</f>
        <v>0</v>
      </c>
      <c r="M31" s="29">
        <f>IF(K31=$AE31,1,0)</f>
        <v>1</v>
      </c>
      <c r="N31" s="27">
        <v>600</v>
      </c>
      <c r="O31" s="27">
        <v>96</v>
      </c>
      <c r="P31" s="28">
        <f t="shared" si="0"/>
        <v>0</v>
      </c>
      <c r="Q31" s="29">
        <f t="shared" si="1"/>
        <v>1</v>
      </c>
      <c r="R31" s="27">
        <v>600</v>
      </c>
      <c r="S31" s="27">
        <v>96</v>
      </c>
      <c r="T31" s="28">
        <f t="shared" si="2"/>
        <v>0</v>
      </c>
      <c r="U31" s="29">
        <f t="shared" si="3"/>
        <v>1</v>
      </c>
      <c r="V31" s="27">
        <v>600</v>
      </c>
      <c r="W31" s="27">
        <v>96</v>
      </c>
      <c r="X31" s="28">
        <f t="shared" si="4"/>
        <v>0</v>
      </c>
      <c r="Y31" s="29">
        <f t="shared" si="5"/>
        <v>1</v>
      </c>
      <c r="Z31" s="64"/>
      <c r="AA31" s="64"/>
      <c r="AB31" s="13"/>
      <c r="AC31" s="63"/>
      <c r="AE31" s="3">
        <f t="shared" si="6"/>
        <v>96</v>
      </c>
    </row>
    <row r="32" spans="1:31" ht="15.75" x14ac:dyDescent="0.25">
      <c r="A32" s="56" t="s">
        <v>27</v>
      </c>
      <c r="B32" s="27">
        <v>2E-3</v>
      </c>
      <c r="C32" s="27">
        <v>9</v>
      </c>
      <c r="D32" s="28">
        <f>(C32-$AE32)/$AE32</f>
        <v>0</v>
      </c>
      <c r="E32" s="29">
        <f>IF(C32=$AE32,1,0)</f>
        <v>1</v>
      </c>
      <c r="F32" s="27">
        <v>600</v>
      </c>
      <c r="G32" s="27">
        <v>9</v>
      </c>
      <c r="H32" s="28">
        <f>(G32-$AE32)/$AE32</f>
        <v>0</v>
      </c>
      <c r="I32" s="29">
        <f>IF(G32=$AE32,1,0)</f>
        <v>1</v>
      </c>
      <c r="J32" s="27">
        <v>1E-3</v>
      </c>
      <c r="K32" s="27">
        <v>9</v>
      </c>
      <c r="L32" s="28">
        <f>(K32-$AE32)/$AE32</f>
        <v>0</v>
      </c>
      <c r="M32" s="29">
        <f>IF(K32=$AE32,1,0)</f>
        <v>1</v>
      </c>
      <c r="N32" s="27">
        <v>600</v>
      </c>
      <c r="O32" s="27">
        <v>9</v>
      </c>
      <c r="P32" s="28">
        <f t="shared" si="0"/>
        <v>0</v>
      </c>
      <c r="Q32" s="29">
        <f t="shared" si="1"/>
        <v>1</v>
      </c>
      <c r="R32" s="27">
        <v>600</v>
      </c>
      <c r="S32" s="27">
        <v>9</v>
      </c>
      <c r="T32" s="28">
        <f t="shared" si="2"/>
        <v>0</v>
      </c>
      <c r="U32" s="29">
        <f t="shared" si="3"/>
        <v>1</v>
      </c>
      <c r="V32" s="27">
        <v>600</v>
      </c>
      <c r="W32" s="27">
        <v>9</v>
      </c>
      <c r="X32" s="28">
        <f t="shared" si="4"/>
        <v>0</v>
      </c>
      <c r="Y32" s="29">
        <f t="shared" si="5"/>
        <v>1</v>
      </c>
      <c r="Z32" s="64"/>
      <c r="AA32" s="64"/>
      <c r="AB32" s="13"/>
      <c r="AC32" s="63"/>
      <c r="AE32" s="3">
        <f t="shared" si="6"/>
        <v>9</v>
      </c>
    </row>
    <row r="33" spans="1:31" ht="15.75" x14ac:dyDescent="0.25">
      <c r="A33" s="56" t="s">
        <v>17</v>
      </c>
      <c r="B33" s="27">
        <v>1E-3</v>
      </c>
      <c r="C33" s="27">
        <v>10</v>
      </c>
      <c r="D33" s="28">
        <f>(C33-$AE33)/$AE33</f>
        <v>0</v>
      </c>
      <c r="E33" s="29">
        <f>IF(C33=$AE33,1,0)</f>
        <v>1</v>
      </c>
      <c r="F33" s="27">
        <v>600</v>
      </c>
      <c r="G33" s="27">
        <v>10</v>
      </c>
      <c r="H33" s="28">
        <f>(G33-$AE33)/$AE33</f>
        <v>0</v>
      </c>
      <c r="I33" s="29">
        <f>IF(G33=$AE33,1,0)</f>
        <v>1</v>
      </c>
      <c r="J33" s="27">
        <v>1E-3</v>
      </c>
      <c r="K33" s="27">
        <v>10</v>
      </c>
      <c r="L33" s="28">
        <f>(K33-$AE33)/$AE33</f>
        <v>0</v>
      </c>
      <c r="M33" s="29">
        <f>IF(K33=$AE33,1,0)</f>
        <v>1</v>
      </c>
      <c r="N33" s="27">
        <v>600</v>
      </c>
      <c r="O33" s="27">
        <v>10</v>
      </c>
      <c r="P33" s="28">
        <f t="shared" si="0"/>
        <v>0</v>
      </c>
      <c r="Q33" s="29">
        <f t="shared" si="1"/>
        <v>1</v>
      </c>
      <c r="R33" s="27">
        <v>600</v>
      </c>
      <c r="S33" s="27">
        <v>10</v>
      </c>
      <c r="T33" s="28">
        <f t="shared" si="2"/>
        <v>0</v>
      </c>
      <c r="U33" s="29">
        <f t="shared" si="3"/>
        <v>1</v>
      </c>
      <c r="V33" s="27">
        <v>600</v>
      </c>
      <c r="W33" s="27">
        <v>10</v>
      </c>
      <c r="X33" s="28">
        <f t="shared" si="4"/>
        <v>0</v>
      </c>
      <c r="Y33" s="29">
        <f t="shared" si="5"/>
        <v>1</v>
      </c>
      <c r="Z33" s="64"/>
      <c r="AA33" s="64"/>
      <c r="AB33" s="13"/>
      <c r="AC33" s="63"/>
      <c r="AE33" s="3">
        <f t="shared" si="6"/>
        <v>10</v>
      </c>
    </row>
    <row r="34" spans="1:31" ht="15.75" x14ac:dyDescent="0.25">
      <c r="A34" s="56" t="s">
        <v>18</v>
      </c>
      <c r="B34" s="27">
        <v>0.60099999999999998</v>
      </c>
      <c r="C34" s="27">
        <v>477</v>
      </c>
      <c r="D34" s="28">
        <f>(C34-$AE34)/$AE34</f>
        <v>0</v>
      </c>
      <c r="E34" s="29">
        <f>IF(C34=$AE34,1,0)</f>
        <v>1</v>
      </c>
      <c r="F34" s="27">
        <v>600</v>
      </c>
      <c r="G34" s="27">
        <v>477</v>
      </c>
      <c r="H34" s="28">
        <f>(G34-$AE34)/$AE34</f>
        <v>0</v>
      </c>
      <c r="I34" s="29">
        <f>IF(G34=$AE34,1,0)</f>
        <v>1</v>
      </c>
      <c r="J34" s="27">
        <v>5.0000000000000001E-3</v>
      </c>
      <c r="K34" s="27">
        <v>477</v>
      </c>
      <c r="L34" s="28">
        <f>(K34-$AE34)/$AE34</f>
        <v>0</v>
      </c>
      <c r="M34" s="29">
        <f>IF(K34=$AE34,1,0)</f>
        <v>1</v>
      </c>
      <c r="N34" s="27">
        <v>600</v>
      </c>
      <c r="O34" s="27">
        <v>477</v>
      </c>
      <c r="P34" s="28">
        <f t="shared" si="0"/>
        <v>0</v>
      </c>
      <c r="Q34" s="29">
        <f t="shared" si="1"/>
        <v>1</v>
      </c>
      <c r="R34" s="27">
        <v>600</v>
      </c>
      <c r="S34" s="27">
        <v>477</v>
      </c>
      <c r="T34" s="28">
        <f t="shared" si="2"/>
        <v>0</v>
      </c>
      <c r="U34" s="29">
        <f t="shared" si="3"/>
        <v>1</v>
      </c>
      <c r="V34" s="27">
        <v>600</v>
      </c>
      <c r="W34" s="27">
        <v>477.4</v>
      </c>
      <c r="X34" s="28">
        <f t="shared" si="4"/>
        <v>8.3857442348003622E-4</v>
      </c>
      <c r="Y34" s="29">
        <f t="shared" si="5"/>
        <v>0</v>
      </c>
      <c r="Z34" s="64"/>
      <c r="AA34" s="64"/>
      <c r="AB34" s="13"/>
      <c r="AC34" s="63"/>
      <c r="AE34" s="3">
        <f t="shared" si="6"/>
        <v>477</v>
      </c>
    </row>
    <row r="35" spans="1:31" ht="15.75" x14ac:dyDescent="0.25">
      <c r="A35" s="56" t="s">
        <v>30</v>
      </c>
      <c r="B35" s="27">
        <v>2.7719999999999998</v>
      </c>
      <c r="C35" s="27">
        <v>413</v>
      </c>
      <c r="D35" s="28">
        <f>(C35-$AE35)/$AE35</f>
        <v>0</v>
      </c>
      <c r="E35" s="29">
        <f>IF(C35=$AE35,1,0)</f>
        <v>1</v>
      </c>
      <c r="F35" s="27">
        <v>600</v>
      </c>
      <c r="G35" s="27">
        <v>413</v>
      </c>
      <c r="H35" s="28">
        <f>(G35-$AE35)/$AE35</f>
        <v>0</v>
      </c>
      <c r="I35" s="29">
        <f>IF(G35=$AE35,1,0)</f>
        <v>1</v>
      </c>
      <c r="J35" s="27">
        <v>7.3999999999999996E-2</v>
      </c>
      <c r="K35" s="27">
        <v>413</v>
      </c>
      <c r="L35" s="28">
        <f>(K35-$AE35)/$AE35</f>
        <v>0</v>
      </c>
      <c r="M35" s="29">
        <f>IF(K35=$AE35,1,0)</f>
        <v>1</v>
      </c>
      <c r="N35" s="27">
        <v>600</v>
      </c>
      <c r="O35" s="27">
        <v>623.29999999999995</v>
      </c>
      <c r="P35" s="28">
        <f t="shared" si="0"/>
        <v>0.50920096852300234</v>
      </c>
      <c r="Q35" s="29">
        <f t="shared" si="1"/>
        <v>0</v>
      </c>
      <c r="R35" s="27">
        <v>600</v>
      </c>
      <c r="S35" s="27">
        <v>620.29999999999995</v>
      </c>
      <c r="T35" s="28">
        <f t="shared" si="2"/>
        <v>0.50193704600484246</v>
      </c>
      <c r="U35" s="29">
        <f t="shared" si="3"/>
        <v>0</v>
      </c>
      <c r="V35" s="27">
        <v>600</v>
      </c>
      <c r="W35" s="27">
        <v>413</v>
      </c>
      <c r="X35" s="28">
        <f t="shared" si="4"/>
        <v>0</v>
      </c>
      <c r="Y35" s="29">
        <f t="shared" si="5"/>
        <v>1</v>
      </c>
      <c r="Z35" s="64"/>
      <c r="AA35" s="64"/>
      <c r="AB35" s="13"/>
      <c r="AC35" s="63"/>
      <c r="AE35" s="3">
        <f t="shared" si="6"/>
        <v>413</v>
      </c>
    </row>
    <row r="36" spans="1:31" ht="15.75" x14ac:dyDescent="0.25">
      <c r="A36" s="56" t="s">
        <v>31</v>
      </c>
      <c r="B36" s="27">
        <v>3.1E-2</v>
      </c>
      <c r="C36" s="27">
        <v>75</v>
      </c>
      <c r="D36" s="28">
        <f>(C36-$AE36)/$AE36</f>
        <v>0</v>
      </c>
      <c r="E36" s="29">
        <f>IF(C36=$AE36,1,0)</f>
        <v>1</v>
      </c>
      <c r="F36" s="27">
        <v>600</v>
      </c>
      <c r="G36" s="27">
        <v>75</v>
      </c>
      <c r="H36" s="28">
        <f>(G36-$AE36)/$AE36</f>
        <v>0</v>
      </c>
      <c r="I36" s="29">
        <f>IF(G36=$AE36,1,0)</f>
        <v>1</v>
      </c>
      <c r="J36" s="27">
        <v>8.9999999999999993E-3</v>
      </c>
      <c r="K36" s="27">
        <v>75</v>
      </c>
      <c r="L36" s="28">
        <f>(K36-$AE36)/$AE36</f>
        <v>0</v>
      </c>
      <c r="M36" s="29">
        <f>IF(K36=$AE36,1,0)</f>
        <v>1</v>
      </c>
      <c r="N36" s="27">
        <v>600</v>
      </c>
      <c r="O36" s="27">
        <v>75</v>
      </c>
      <c r="P36" s="28">
        <f t="shared" si="0"/>
        <v>0</v>
      </c>
      <c r="Q36" s="29">
        <f t="shared" si="1"/>
        <v>1</v>
      </c>
      <c r="R36" s="27">
        <v>600</v>
      </c>
      <c r="S36" s="27">
        <v>75</v>
      </c>
      <c r="T36" s="28">
        <f t="shared" si="2"/>
        <v>0</v>
      </c>
      <c r="U36" s="29">
        <f t="shared" si="3"/>
        <v>1</v>
      </c>
      <c r="V36" s="27">
        <v>600</v>
      </c>
      <c r="W36" s="27">
        <v>75</v>
      </c>
      <c r="X36" s="28">
        <f t="shared" si="4"/>
        <v>0</v>
      </c>
      <c r="Y36" s="29">
        <f t="shared" si="5"/>
        <v>1</v>
      </c>
      <c r="Z36" s="64"/>
      <c r="AA36" s="64"/>
      <c r="AB36" s="13"/>
      <c r="AC36" s="63"/>
      <c r="AE36" s="3">
        <f t="shared" si="6"/>
        <v>75</v>
      </c>
    </row>
    <row r="37" spans="1:31" ht="15.75" x14ac:dyDescent="0.25">
      <c r="A37" s="56" t="s">
        <v>32</v>
      </c>
      <c r="B37" s="27">
        <v>32.634</v>
      </c>
      <c r="C37" s="27">
        <v>921</v>
      </c>
      <c r="D37" s="28">
        <f>(C37-$AE37)/$AE37</f>
        <v>0</v>
      </c>
      <c r="E37" s="29">
        <f>IF(C37=$AE37,1,0)</f>
        <v>1</v>
      </c>
      <c r="F37" s="27">
        <v>600</v>
      </c>
      <c r="G37" s="27">
        <v>921.6</v>
      </c>
      <c r="H37" s="28">
        <f>(G37-$AE37)/$AE37</f>
        <v>6.5146579804562725E-4</v>
      </c>
      <c r="I37" s="29">
        <f>IF(G37=$AE37,1,0)</f>
        <v>0</v>
      </c>
      <c r="J37" s="27">
        <v>0.19900000000000001</v>
      </c>
      <c r="K37" s="27">
        <v>921</v>
      </c>
      <c r="L37" s="28">
        <f>(K37-$AE37)/$AE37</f>
        <v>0</v>
      </c>
      <c r="M37" s="29">
        <f>IF(K37=$AE37,1,0)</f>
        <v>1</v>
      </c>
      <c r="N37" s="27">
        <v>600</v>
      </c>
      <c r="O37" s="27">
        <v>1442.3</v>
      </c>
      <c r="P37" s="28">
        <f t="shared" si="0"/>
        <v>0.566015200868621</v>
      </c>
      <c r="Q37" s="29">
        <f t="shared" si="1"/>
        <v>0</v>
      </c>
      <c r="R37" s="27">
        <v>600</v>
      </c>
      <c r="S37" s="27">
        <v>1439.1</v>
      </c>
      <c r="T37" s="28">
        <f t="shared" si="2"/>
        <v>0.5625407166123777</v>
      </c>
      <c r="U37" s="29">
        <f t="shared" si="3"/>
        <v>0</v>
      </c>
      <c r="V37" s="27">
        <v>600</v>
      </c>
      <c r="W37" s="27">
        <v>921</v>
      </c>
      <c r="X37" s="28">
        <f t="shared" si="4"/>
        <v>0</v>
      </c>
      <c r="Y37" s="29">
        <f t="shared" si="5"/>
        <v>1</v>
      </c>
      <c r="Z37" s="64"/>
      <c r="AA37" s="64"/>
      <c r="AB37" s="13"/>
      <c r="AC37" s="63"/>
      <c r="AE37" s="3">
        <f t="shared" si="6"/>
        <v>921</v>
      </c>
    </row>
    <row r="38" spans="1:31" ht="15.75" x14ac:dyDescent="0.25">
      <c r="A38" s="56" t="s">
        <v>33</v>
      </c>
      <c r="B38" s="27">
        <v>0</v>
      </c>
      <c r="C38" s="27">
        <v>16</v>
      </c>
      <c r="D38" s="28">
        <f>(C38-$AE38)/$AE38</f>
        <v>0</v>
      </c>
      <c r="E38" s="29">
        <f>IF(C38=$AE38,1,0)</f>
        <v>1</v>
      </c>
      <c r="F38" s="27">
        <v>600</v>
      </c>
      <c r="G38" s="27">
        <v>16</v>
      </c>
      <c r="H38" s="28">
        <f>(G38-$AE38)/$AE38</f>
        <v>0</v>
      </c>
      <c r="I38" s="29">
        <f>IF(G38=$AE38,1,0)</f>
        <v>1</v>
      </c>
      <c r="J38" s="27">
        <v>2E-3</v>
      </c>
      <c r="K38" s="27">
        <v>16</v>
      </c>
      <c r="L38" s="28">
        <f>(K38-$AE38)/$AE38</f>
        <v>0</v>
      </c>
      <c r="M38" s="29">
        <f>IF(K38=$AE38,1,0)</f>
        <v>1</v>
      </c>
      <c r="N38" s="27">
        <v>600</v>
      </c>
      <c r="O38" s="27">
        <v>16</v>
      </c>
      <c r="P38" s="28">
        <f t="shared" si="0"/>
        <v>0</v>
      </c>
      <c r="Q38" s="29">
        <f t="shared" si="1"/>
        <v>1</v>
      </c>
      <c r="R38" s="27">
        <v>600</v>
      </c>
      <c r="S38" s="27">
        <v>16</v>
      </c>
      <c r="T38" s="28">
        <f t="shared" si="2"/>
        <v>0</v>
      </c>
      <c r="U38" s="29">
        <f t="shared" si="3"/>
        <v>1</v>
      </c>
      <c r="V38" s="27">
        <v>600</v>
      </c>
      <c r="W38" s="27">
        <v>16</v>
      </c>
      <c r="X38" s="28">
        <f t="shared" si="4"/>
        <v>0</v>
      </c>
      <c r="Y38" s="29">
        <f t="shared" si="5"/>
        <v>1</v>
      </c>
      <c r="Z38" s="64"/>
      <c r="AA38" s="64"/>
      <c r="AB38" s="13"/>
      <c r="AC38" s="63"/>
      <c r="AE38" s="3">
        <f t="shared" si="6"/>
        <v>16</v>
      </c>
    </row>
    <row r="39" spans="1:31" ht="15.75" x14ac:dyDescent="0.25">
      <c r="A39" s="56" t="s">
        <v>34</v>
      </c>
      <c r="B39" s="27">
        <v>601.48299999999995</v>
      </c>
      <c r="C39" s="27">
        <v>2711</v>
      </c>
      <c r="D39" s="28">
        <f>(C39-$AE39)/$AE39</f>
        <v>1.4776505356483192E-3</v>
      </c>
      <c r="E39" s="29">
        <f>IF(C39=$AE39,1,0)</f>
        <v>0</v>
      </c>
      <c r="F39" s="27">
        <v>600</v>
      </c>
      <c r="G39" s="27">
        <v>2743.7</v>
      </c>
      <c r="H39" s="28">
        <f>(G39-$AE39)/$AE39</f>
        <v>1.3557443664573262E-2</v>
      </c>
      <c r="I39" s="29">
        <f>IF(G39=$AE39,1,0)</f>
        <v>0</v>
      </c>
      <c r="J39" s="27">
        <v>1.3779999999999999</v>
      </c>
      <c r="K39" s="27">
        <v>2707</v>
      </c>
      <c r="L39" s="28">
        <f>(K39-$AE39)/$AE39</f>
        <v>0</v>
      </c>
      <c r="M39" s="29">
        <f>IF(K39=$AE39,1,0)</f>
        <v>1</v>
      </c>
      <c r="N39" s="27">
        <v>600</v>
      </c>
      <c r="O39" s="27">
        <v>4171.1000000000004</v>
      </c>
      <c r="P39" s="28">
        <f t="shared" si="0"/>
        <v>0.54085703731067614</v>
      </c>
      <c r="Q39" s="29">
        <f t="shared" si="1"/>
        <v>0</v>
      </c>
      <c r="R39" s="27">
        <v>600</v>
      </c>
      <c r="S39" s="27">
        <v>4178.8</v>
      </c>
      <c r="T39" s="28">
        <f t="shared" si="2"/>
        <v>0.54370151459179916</v>
      </c>
      <c r="U39" s="29">
        <f t="shared" si="3"/>
        <v>0</v>
      </c>
      <c r="V39" s="27">
        <v>600</v>
      </c>
      <c r="W39" s="27">
        <v>2733</v>
      </c>
      <c r="X39" s="28">
        <f t="shared" si="4"/>
        <v>9.6047284817140748E-3</v>
      </c>
      <c r="Y39" s="29">
        <f t="shared" si="5"/>
        <v>0</v>
      </c>
      <c r="Z39" s="64"/>
      <c r="AA39" s="64"/>
      <c r="AB39" s="13"/>
      <c r="AC39" s="63"/>
      <c r="AE39" s="3">
        <f t="shared" si="6"/>
        <v>2707</v>
      </c>
    </row>
    <row r="40" spans="1:31" ht="15.75" x14ac:dyDescent="0.25">
      <c r="A40" s="56" t="s">
        <v>19</v>
      </c>
      <c r="B40" s="27">
        <v>6.0000000000000001E-3</v>
      </c>
      <c r="C40" s="27">
        <v>13</v>
      </c>
      <c r="D40" s="28">
        <f>(C40-$AE40)/$AE40</f>
        <v>0</v>
      </c>
      <c r="E40" s="29">
        <f>IF(C40=$AE40,1,0)</f>
        <v>1</v>
      </c>
      <c r="F40" s="27">
        <v>600</v>
      </c>
      <c r="G40" s="27">
        <v>13</v>
      </c>
      <c r="H40" s="28">
        <f>(G40-$AE40)/$AE40</f>
        <v>0</v>
      </c>
      <c r="I40" s="29">
        <f>IF(G40=$AE40,1,0)</f>
        <v>1</v>
      </c>
      <c r="J40" s="27">
        <v>8.9999999999999993E-3</v>
      </c>
      <c r="K40" s="27">
        <v>13</v>
      </c>
      <c r="L40" s="28">
        <f>(K40-$AE40)/$AE40</f>
        <v>0</v>
      </c>
      <c r="M40" s="29">
        <f>IF(K40=$AE40,1,0)</f>
        <v>1</v>
      </c>
      <c r="N40" s="27">
        <v>600</v>
      </c>
      <c r="O40" s="27">
        <v>14</v>
      </c>
      <c r="P40" s="28">
        <f t="shared" si="0"/>
        <v>7.6923076923076927E-2</v>
      </c>
      <c r="Q40" s="29">
        <f t="shared" si="1"/>
        <v>0</v>
      </c>
      <c r="R40" s="27">
        <v>600</v>
      </c>
      <c r="S40" s="27">
        <v>13</v>
      </c>
      <c r="T40" s="28">
        <f t="shared" si="2"/>
        <v>0</v>
      </c>
      <c r="U40" s="29">
        <f t="shared" si="3"/>
        <v>1</v>
      </c>
      <c r="V40" s="27">
        <v>600</v>
      </c>
      <c r="W40" s="27">
        <v>13</v>
      </c>
      <c r="X40" s="28">
        <f t="shared" si="4"/>
        <v>0</v>
      </c>
      <c r="Y40" s="29">
        <f t="shared" si="5"/>
        <v>1</v>
      </c>
      <c r="Z40" s="64"/>
      <c r="AA40" s="64"/>
      <c r="AB40" s="13"/>
      <c r="AC40" s="63"/>
      <c r="AE40" s="3">
        <f t="shared" si="6"/>
        <v>13</v>
      </c>
    </row>
    <row r="41" spans="1:31" ht="15.75" x14ac:dyDescent="0.25">
      <c r="A41" s="56" t="s">
        <v>20</v>
      </c>
      <c r="B41" s="27">
        <v>8.5350000000000001</v>
      </c>
      <c r="C41" s="27">
        <v>1482</v>
      </c>
      <c r="D41" s="28">
        <f>(C41-$AE41)/$AE41</f>
        <v>6.7521944632005406E-4</v>
      </c>
      <c r="E41" s="29">
        <f>IF(C41=$AE41,1,0)</f>
        <v>0</v>
      </c>
      <c r="F41" s="27">
        <v>600</v>
      </c>
      <c r="G41" s="27">
        <v>1481</v>
      </c>
      <c r="H41" s="28">
        <f>(G41-$AE41)/$AE41</f>
        <v>0</v>
      </c>
      <c r="I41" s="29">
        <f>IF(G41=$AE41,1,0)</f>
        <v>1</v>
      </c>
      <c r="J41" s="27">
        <v>5.8999999999999997E-2</v>
      </c>
      <c r="K41" s="27">
        <v>1481</v>
      </c>
      <c r="L41" s="28">
        <f>(K41-$AE41)/$AE41</f>
        <v>0</v>
      </c>
      <c r="M41" s="29">
        <f>IF(K41=$AE41,1,0)</f>
        <v>1</v>
      </c>
      <c r="N41" s="27">
        <v>600</v>
      </c>
      <c r="O41" s="27">
        <v>1632.7</v>
      </c>
      <c r="P41" s="28">
        <f t="shared" si="0"/>
        <v>0.10243079000675223</v>
      </c>
      <c r="Q41" s="29">
        <f t="shared" si="1"/>
        <v>0</v>
      </c>
      <c r="R41" s="27">
        <v>600</v>
      </c>
      <c r="S41" s="27">
        <v>1602.4</v>
      </c>
      <c r="T41" s="28">
        <f t="shared" si="2"/>
        <v>8.1971640783254612E-2</v>
      </c>
      <c r="U41" s="29">
        <f t="shared" si="3"/>
        <v>0</v>
      </c>
      <c r="V41" s="27">
        <v>600</v>
      </c>
      <c r="W41" s="27">
        <v>1578.7</v>
      </c>
      <c r="X41" s="28">
        <f t="shared" si="4"/>
        <v>6.5968939905469315E-2</v>
      </c>
      <c r="Y41" s="29">
        <f t="shared" si="5"/>
        <v>0</v>
      </c>
      <c r="Z41" s="64"/>
      <c r="AA41" s="64"/>
      <c r="AB41" s="13"/>
      <c r="AC41" s="63"/>
      <c r="AE41" s="3">
        <f t="shared" si="6"/>
        <v>1481</v>
      </c>
    </row>
    <row r="42" spans="1:31" ht="15.75" x14ac:dyDescent="0.25">
      <c r="A42" s="56" t="s">
        <v>21</v>
      </c>
      <c r="B42" s="27">
        <v>1E-3</v>
      </c>
      <c r="C42" s="27">
        <v>4</v>
      </c>
      <c r="D42" s="28">
        <f>(C42-$AE42)/$AE42</f>
        <v>0</v>
      </c>
      <c r="E42" s="29">
        <f>IF(C42=$AE42,1,0)</f>
        <v>1</v>
      </c>
      <c r="F42" s="27">
        <v>600</v>
      </c>
      <c r="G42" s="27">
        <v>4</v>
      </c>
      <c r="H42" s="28">
        <f>(G42-$AE42)/$AE42</f>
        <v>0</v>
      </c>
      <c r="I42" s="29">
        <f>IF(G42=$AE42,1,0)</f>
        <v>1</v>
      </c>
      <c r="J42" s="27">
        <v>0</v>
      </c>
      <c r="K42" s="27">
        <v>4</v>
      </c>
      <c r="L42" s="28">
        <f>(K42-$AE42)/$AE42</f>
        <v>0</v>
      </c>
      <c r="M42" s="29">
        <f>IF(K42=$AE42,1,0)</f>
        <v>1</v>
      </c>
      <c r="N42" s="27">
        <v>600</v>
      </c>
      <c r="O42" s="27">
        <v>4</v>
      </c>
      <c r="P42" s="28">
        <f t="shared" si="0"/>
        <v>0</v>
      </c>
      <c r="Q42" s="29">
        <f t="shared" si="1"/>
        <v>1</v>
      </c>
      <c r="R42" s="27">
        <v>600</v>
      </c>
      <c r="S42" s="27">
        <v>4</v>
      </c>
      <c r="T42" s="28">
        <f t="shared" si="2"/>
        <v>0</v>
      </c>
      <c r="U42" s="29">
        <f t="shared" si="3"/>
        <v>1</v>
      </c>
      <c r="V42" s="27">
        <v>600</v>
      </c>
      <c r="W42" s="27">
        <v>4</v>
      </c>
      <c r="X42" s="28">
        <f t="shared" si="4"/>
        <v>0</v>
      </c>
      <c r="Y42" s="29">
        <f t="shared" si="5"/>
        <v>1</v>
      </c>
      <c r="Z42" s="64"/>
      <c r="AA42" s="64"/>
      <c r="AB42" s="13"/>
      <c r="AC42" s="63"/>
      <c r="AE42" s="3">
        <f t="shared" si="6"/>
        <v>4</v>
      </c>
    </row>
    <row r="43" spans="1:31" ht="15.75" x14ac:dyDescent="0.25">
      <c r="T43" s="3"/>
    </row>
  </sheetData>
  <sortState xmlns:xlrd2="http://schemas.microsoft.com/office/spreadsheetml/2017/richdata2" ref="A15:T42">
    <sortCondition ref="A15:A42"/>
  </sortState>
  <mergeCells count="7">
    <mergeCell ref="Z13:AC13"/>
    <mergeCell ref="R13:U13"/>
    <mergeCell ref="V13:Y13"/>
    <mergeCell ref="B13:E13"/>
    <mergeCell ref="F13:I13"/>
    <mergeCell ref="J13:M13"/>
    <mergeCell ref="N13:Q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E06-F8EF-48A9-9A76-0F9E30F8F90D}">
  <dimension ref="B2:AB109"/>
  <sheetViews>
    <sheetView tabSelected="1" zoomScale="92" workbookViewId="0">
      <selection activeCell="F36" sqref="F36"/>
    </sheetView>
  </sheetViews>
  <sheetFormatPr baseColWidth="10" defaultRowHeight="15" x14ac:dyDescent="0.25"/>
  <cols>
    <col min="2" max="2" width="23.28515625" bestFit="1" customWidth="1"/>
    <col min="3" max="3" width="7" bestFit="1" customWidth="1"/>
    <col min="4" max="4" width="8.7109375" bestFit="1" customWidth="1"/>
    <col min="5" max="5" width="7.42578125" bestFit="1" customWidth="1"/>
    <col min="6" max="6" width="5.85546875" bestFit="1" customWidth="1"/>
    <col min="7" max="7" width="3.42578125" bestFit="1" customWidth="1"/>
    <col min="8" max="8" width="9.7109375" bestFit="1" customWidth="1"/>
    <col min="9" max="9" width="7.42578125" bestFit="1" customWidth="1"/>
    <col min="10" max="10" width="5.85546875" bestFit="1" customWidth="1"/>
    <col min="11" max="11" width="5.42578125" bestFit="1" customWidth="1"/>
    <col min="12" max="12" width="7.7109375" bestFit="1" customWidth="1"/>
    <col min="13" max="13" width="7.42578125" bestFit="1" customWidth="1"/>
    <col min="14" max="14" width="5.85546875" bestFit="1" customWidth="1"/>
    <col min="15" max="15" width="5.42578125" bestFit="1" customWidth="1"/>
    <col min="16" max="16" width="7.7109375" bestFit="1" customWidth="1"/>
    <col min="17" max="17" width="7.42578125" bestFit="1" customWidth="1"/>
    <col min="18" max="18" width="5.85546875" bestFit="1" customWidth="1"/>
    <col min="19" max="19" width="5.42578125" bestFit="1" customWidth="1"/>
    <col min="20" max="20" width="7.7109375" bestFit="1" customWidth="1"/>
    <col min="21" max="21" width="7.42578125" bestFit="1" customWidth="1"/>
    <col min="22" max="22" width="5.85546875" bestFit="1" customWidth="1"/>
    <col min="23" max="23" width="5.42578125" bestFit="1" customWidth="1"/>
    <col min="24" max="24" width="7.7109375" bestFit="1" customWidth="1"/>
    <col min="25" max="25" width="7.42578125" bestFit="1" customWidth="1"/>
    <col min="26" max="26" width="5.85546875" bestFit="1" customWidth="1"/>
    <col min="32" max="32" width="21.5703125" bestFit="1" customWidth="1"/>
  </cols>
  <sheetData>
    <row r="2" spans="2:28" x14ac:dyDescent="0.25">
      <c r="C2" s="56" t="s">
        <v>0</v>
      </c>
      <c r="D2" s="56" t="s">
        <v>100</v>
      </c>
      <c r="E2" s="56" t="s">
        <v>99</v>
      </c>
      <c r="F2" s="56" t="s">
        <v>3</v>
      </c>
    </row>
    <row r="3" spans="2:28" x14ac:dyDescent="0.25">
      <c r="B3" s="56" t="str">
        <f>C12</f>
        <v>IG</v>
      </c>
      <c r="C3" s="67">
        <f>AVERAGE(C14:C109)</f>
        <v>10.75</v>
      </c>
      <c r="D3" s="67">
        <f t="shared" ref="D3" si="0">AVERAGE(D14:D109)</f>
        <v>23.88154166666666</v>
      </c>
      <c r="E3" s="55">
        <f>AVERAGE(E14:E109)</f>
        <v>1.2338789682539682E-2</v>
      </c>
      <c r="F3" s="68">
        <f>SUM(F14:F109)</f>
        <v>88</v>
      </c>
    </row>
    <row r="4" spans="2:28" x14ac:dyDescent="0.25">
      <c r="B4" s="56" t="str">
        <f>G12</f>
        <v>ILP</v>
      </c>
      <c r="C4" s="67">
        <f>AVERAGE(G14:G109)</f>
        <v>11.9375</v>
      </c>
      <c r="D4" s="67">
        <f t="shared" ref="D4:E4" si="1">AVERAGE(H14:H109)</f>
        <v>1799.7700312499999</v>
      </c>
      <c r="E4" s="55">
        <f t="shared" si="1"/>
        <v>0.10181697486022175</v>
      </c>
      <c r="F4" s="68">
        <f>SUM(J14:J109)</f>
        <v>43</v>
      </c>
    </row>
    <row r="5" spans="2:28" x14ac:dyDescent="0.25">
      <c r="B5" s="56" t="str">
        <f>K12</f>
        <v>RLS</v>
      </c>
      <c r="C5" s="67">
        <f>AVERAGE(K14:K109)</f>
        <v>12.527083333333332</v>
      </c>
      <c r="D5" s="67">
        <f t="shared" ref="D5:E5" si="2">AVERAGE(L14:L109)</f>
        <v>600</v>
      </c>
      <c r="E5" s="55">
        <f t="shared" si="2"/>
        <v>0.15068942683348643</v>
      </c>
      <c r="F5" s="68">
        <f>SUM(N14:N109)</f>
        <v>14</v>
      </c>
    </row>
    <row r="6" spans="2:28" x14ac:dyDescent="0.25">
      <c r="B6" s="56" t="str">
        <f>O12</f>
        <v>ACO-LS</v>
      </c>
      <c r="C6" s="69">
        <f>AVERAGE(O14:O109)</f>
        <v>14.119791666666666</v>
      </c>
      <c r="D6" s="67">
        <f t="shared" ref="D6:E6" si="3">AVERAGE(P14:P109)</f>
        <v>600</v>
      </c>
      <c r="E6" s="55">
        <f t="shared" si="3"/>
        <v>0.33193707110599513</v>
      </c>
      <c r="F6" s="68">
        <f>SUM(R14:R109)</f>
        <v>0</v>
      </c>
    </row>
    <row r="7" spans="2:28" x14ac:dyDescent="0.25">
      <c r="B7" s="56" t="str">
        <f>S12</f>
        <v>ACO-PP-LS</v>
      </c>
      <c r="C7" s="69">
        <f>AVERAGE(S14:S109)</f>
        <v>14.115625</v>
      </c>
      <c r="D7" s="67">
        <f t="shared" ref="D7:E7" si="4">AVERAGE(T14:T109)</f>
        <v>600</v>
      </c>
      <c r="E7" s="55">
        <f t="shared" si="4"/>
        <v>0.33170558962451363</v>
      </c>
      <c r="F7" s="68">
        <f>SUM(V14:V109)</f>
        <v>0</v>
      </c>
    </row>
    <row r="8" spans="2:28" x14ac:dyDescent="0.25">
      <c r="B8" s="56" t="str">
        <f>W12</f>
        <v>ACO-LS-S</v>
      </c>
      <c r="C8" s="69">
        <f>AVERAGE(W14:W109)</f>
        <v>14.117708333333333</v>
      </c>
      <c r="D8" s="67">
        <f t="shared" ref="D8:E8" si="5">AVERAGE(X14:X109)</f>
        <v>600</v>
      </c>
      <c r="E8" s="55">
        <f t="shared" si="5"/>
        <v>0.33182133036525441</v>
      </c>
      <c r="F8" s="68">
        <f>SUM(Z14:Z109)</f>
        <v>0</v>
      </c>
    </row>
    <row r="12" spans="2:28" x14ac:dyDescent="0.25">
      <c r="C12" s="72" t="s">
        <v>37</v>
      </c>
      <c r="D12" s="72"/>
      <c r="E12" s="72"/>
      <c r="F12" s="72"/>
      <c r="G12" s="72" t="s">
        <v>153</v>
      </c>
      <c r="H12" s="72"/>
      <c r="I12" s="72"/>
      <c r="J12" s="72"/>
      <c r="K12" s="72" t="s">
        <v>101</v>
      </c>
      <c r="L12" s="72"/>
      <c r="M12" s="72"/>
      <c r="N12" s="72"/>
      <c r="O12" s="72" t="s">
        <v>102</v>
      </c>
      <c r="P12" s="72"/>
      <c r="Q12" s="72"/>
      <c r="R12" s="72"/>
      <c r="S12" s="72" t="s">
        <v>103</v>
      </c>
      <c r="T12" s="72"/>
      <c r="U12" s="72"/>
      <c r="V12" s="72"/>
      <c r="W12" s="72" t="s">
        <v>104</v>
      </c>
      <c r="X12" s="72"/>
      <c r="Y12" s="72"/>
      <c r="Z12" s="72"/>
    </row>
    <row r="13" spans="2:28" x14ac:dyDescent="0.25">
      <c r="C13" s="56" t="s">
        <v>0</v>
      </c>
      <c r="D13" s="56" t="s">
        <v>100</v>
      </c>
      <c r="E13" s="56" t="s">
        <v>99</v>
      </c>
      <c r="F13" s="56" t="s">
        <v>3</v>
      </c>
      <c r="G13" s="56" t="s">
        <v>0</v>
      </c>
      <c r="H13" s="56" t="s">
        <v>100</v>
      </c>
      <c r="I13" s="56" t="s">
        <v>99</v>
      </c>
      <c r="J13" s="56" t="s">
        <v>3</v>
      </c>
      <c r="K13" s="56" t="s">
        <v>0</v>
      </c>
      <c r="L13" s="56" t="s">
        <v>100</v>
      </c>
      <c r="M13" s="56" t="s">
        <v>99</v>
      </c>
      <c r="N13" s="56" t="s">
        <v>3</v>
      </c>
      <c r="O13" s="56" t="s">
        <v>0</v>
      </c>
      <c r="P13" s="56" t="s">
        <v>100</v>
      </c>
      <c r="Q13" s="56" t="s">
        <v>99</v>
      </c>
      <c r="R13" s="56" t="s">
        <v>3</v>
      </c>
      <c r="S13" s="56" t="s">
        <v>0</v>
      </c>
      <c r="T13" s="56" t="s">
        <v>100</v>
      </c>
      <c r="U13" s="56" t="s">
        <v>99</v>
      </c>
      <c r="V13" s="56" t="s">
        <v>3</v>
      </c>
      <c r="W13" s="56" t="s">
        <v>0</v>
      </c>
      <c r="X13" s="56" t="s">
        <v>100</v>
      </c>
      <c r="Y13" s="56" t="s">
        <v>99</v>
      </c>
      <c r="Z13" s="56" t="s">
        <v>3</v>
      </c>
      <c r="AB13" t="s">
        <v>6</v>
      </c>
    </row>
    <row r="14" spans="2:28" x14ac:dyDescent="0.25">
      <c r="B14" s="56" t="s">
        <v>51</v>
      </c>
      <c r="C14" s="27">
        <v>14</v>
      </c>
      <c r="D14" s="27">
        <v>1.7589999999999999</v>
      </c>
      <c r="E14" s="70">
        <f t="shared" ref="E14:E45" si="6">(C14-$AB14)/$AB14</f>
        <v>0</v>
      </c>
      <c r="F14" s="27">
        <f t="shared" ref="F14:F45" si="7">IF(C14=$AB14,1,0)</f>
        <v>1</v>
      </c>
      <c r="G14" s="27">
        <v>14</v>
      </c>
      <c r="H14" s="71">
        <v>1800.018</v>
      </c>
      <c r="I14" s="70">
        <f t="shared" ref="I14:I45" si="8">(G14-$AB14)/$AB14</f>
        <v>0</v>
      </c>
      <c r="J14" s="27">
        <f t="shared" ref="J14:J45" si="9">IF(G14=$AB14,1,0)</f>
        <v>1</v>
      </c>
      <c r="K14" s="27">
        <v>15.8</v>
      </c>
      <c r="L14" s="27">
        <v>600</v>
      </c>
      <c r="M14" s="70">
        <f t="shared" ref="M14:M45" si="10">(K14-$AB14)/$AB14</f>
        <v>0.12857142857142861</v>
      </c>
      <c r="N14" s="27">
        <f t="shared" ref="N14:N45" si="11">IF(K14=$AB14,1,0)</f>
        <v>0</v>
      </c>
      <c r="O14" s="27">
        <v>18</v>
      </c>
      <c r="P14" s="27">
        <v>600</v>
      </c>
      <c r="Q14" s="70">
        <f t="shared" ref="Q14:Q45" si="12">(O14-$AB14)/$AB14</f>
        <v>0.2857142857142857</v>
      </c>
      <c r="R14" s="27">
        <f t="shared" ref="R14:R45" si="13">IF(O14=$AB14,1,0)</f>
        <v>0</v>
      </c>
      <c r="S14" s="27">
        <v>18</v>
      </c>
      <c r="T14" s="27">
        <v>600</v>
      </c>
      <c r="U14" s="70">
        <f t="shared" ref="U14:U45" si="14">(S14-$AB14)/$AB14</f>
        <v>0.2857142857142857</v>
      </c>
      <c r="V14" s="27">
        <f t="shared" ref="V14:V45" si="15">IF(S14=$AB14,1,0)</f>
        <v>0</v>
      </c>
      <c r="W14" s="27">
        <v>18</v>
      </c>
      <c r="X14" s="27">
        <v>600</v>
      </c>
      <c r="Y14" s="70">
        <f t="shared" ref="Y14:Y45" si="16">(W14-$AB14)/$AB14</f>
        <v>0.2857142857142857</v>
      </c>
      <c r="Z14" s="27">
        <f t="shared" ref="Z14:Z45" si="17">IF(W14=$AB14,1,0)</f>
        <v>0</v>
      </c>
      <c r="AB14">
        <f>MIN(W14,S14,O14,K14,G14,C14)</f>
        <v>14</v>
      </c>
    </row>
    <row r="15" spans="2:28" x14ac:dyDescent="0.25">
      <c r="B15" s="56" t="s">
        <v>52</v>
      </c>
      <c r="C15" s="27">
        <v>14</v>
      </c>
      <c r="D15" s="27">
        <v>0.91</v>
      </c>
      <c r="E15" s="70">
        <f t="shared" si="6"/>
        <v>0</v>
      </c>
      <c r="F15" s="27">
        <f t="shared" si="7"/>
        <v>1</v>
      </c>
      <c r="G15" s="27">
        <v>14</v>
      </c>
      <c r="H15" s="71">
        <v>1800.0129999999999</v>
      </c>
      <c r="I15" s="70">
        <f t="shared" si="8"/>
        <v>0</v>
      </c>
      <c r="J15" s="27">
        <f t="shared" si="9"/>
        <v>1</v>
      </c>
      <c r="K15" s="27">
        <v>15.6</v>
      </c>
      <c r="L15" s="27">
        <v>600</v>
      </c>
      <c r="M15" s="70">
        <f t="shared" si="10"/>
        <v>0.11428571428571425</v>
      </c>
      <c r="N15" s="27">
        <f t="shared" si="11"/>
        <v>0</v>
      </c>
      <c r="O15" s="27">
        <v>19</v>
      </c>
      <c r="P15" s="27">
        <v>600</v>
      </c>
      <c r="Q15" s="70">
        <f t="shared" si="12"/>
        <v>0.35714285714285715</v>
      </c>
      <c r="R15" s="27">
        <f t="shared" si="13"/>
        <v>0</v>
      </c>
      <c r="S15" s="27">
        <v>19</v>
      </c>
      <c r="T15" s="27">
        <v>600</v>
      </c>
      <c r="U15" s="70">
        <f t="shared" si="14"/>
        <v>0.35714285714285715</v>
      </c>
      <c r="V15" s="27">
        <f t="shared" si="15"/>
        <v>0</v>
      </c>
      <c r="W15" s="27">
        <v>19</v>
      </c>
      <c r="X15" s="27">
        <v>600</v>
      </c>
      <c r="Y15" s="70">
        <f t="shared" si="16"/>
        <v>0.35714285714285715</v>
      </c>
      <c r="Z15" s="27">
        <f t="shared" si="17"/>
        <v>0</v>
      </c>
      <c r="AB15">
        <f t="shared" ref="AB15:AB61" si="18">MIN(W15,S15,O15,K15,G15,C15)</f>
        <v>14</v>
      </c>
    </row>
    <row r="16" spans="2:28" x14ac:dyDescent="0.25">
      <c r="B16" s="56" t="s">
        <v>105</v>
      </c>
      <c r="C16" s="27">
        <v>14</v>
      </c>
      <c r="D16" s="27">
        <v>1.8779999999999999</v>
      </c>
      <c r="E16" s="70">
        <f t="shared" si="6"/>
        <v>0</v>
      </c>
      <c r="F16" s="27">
        <f t="shared" si="7"/>
        <v>1</v>
      </c>
      <c r="G16" s="27">
        <v>14</v>
      </c>
      <c r="H16" s="27">
        <v>1800.7260000000001</v>
      </c>
      <c r="I16" s="70">
        <f t="shared" si="8"/>
        <v>0</v>
      </c>
      <c r="J16" s="27">
        <f t="shared" si="9"/>
        <v>1</v>
      </c>
      <c r="K16" s="27">
        <v>15</v>
      </c>
      <c r="L16" s="27">
        <v>600</v>
      </c>
      <c r="M16" s="70">
        <f t="shared" si="10"/>
        <v>7.1428571428571425E-2</v>
      </c>
      <c r="N16" s="27">
        <f t="shared" si="11"/>
        <v>0</v>
      </c>
      <c r="O16" s="27">
        <v>18</v>
      </c>
      <c r="P16" s="27">
        <v>600</v>
      </c>
      <c r="Q16" s="70">
        <f t="shared" si="12"/>
        <v>0.2857142857142857</v>
      </c>
      <c r="R16" s="27">
        <f t="shared" si="13"/>
        <v>0</v>
      </c>
      <c r="S16" s="27">
        <v>18</v>
      </c>
      <c r="T16" s="27">
        <v>600</v>
      </c>
      <c r="U16" s="70">
        <f t="shared" si="14"/>
        <v>0.2857142857142857</v>
      </c>
      <c r="V16" s="27">
        <f t="shared" si="15"/>
        <v>0</v>
      </c>
      <c r="W16" s="27">
        <v>18</v>
      </c>
      <c r="X16" s="27">
        <v>600</v>
      </c>
      <c r="Y16" s="70">
        <f t="shared" si="16"/>
        <v>0.2857142857142857</v>
      </c>
      <c r="Z16" s="27">
        <f t="shared" si="17"/>
        <v>0</v>
      </c>
      <c r="AB16">
        <f t="shared" si="18"/>
        <v>14</v>
      </c>
    </row>
    <row r="17" spans="2:28" x14ac:dyDescent="0.25">
      <c r="B17" s="56" t="s">
        <v>106</v>
      </c>
      <c r="C17" s="27">
        <v>14</v>
      </c>
      <c r="D17" s="27">
        <v>1.165</v>
      </c>
      <c r="E17" s="70">
        <f t="shared" si="6"/>
        <v>0</v>
      </c>
      <c r="F17" s="27">
        <f t="shared" si="7"/>
        <v>1</v>
      </c>
      <c r="G17" s="27">
        <v>14</v>
      </c>
      <c r="H17" s="27">
        <v>1800.508</v>
      </c>
      <c r="I17" s="70">
        <f t="shared" si="8"/>
        <v>0</v>
      </c>
      <c r="J17" s="27">
        <f t="shared" si="9"/>
        <v>1</v>
      </c>
      <c r="K17" s="27">
        <v>15</v>
      </c>
      <c r="L17" s="27">
        <v>600</v>
      </c>
      <c r="M17" s="70">
        <f t="shared" si="10"/>
        <v>7.1428571428571425E-2</v>
      </c>
      <c r="N17" s="27">
        <f t="shared" si="11"/>
        <v>0</v>
      </c>
      <c r="O17" s="27">
        <v>17</v>
      </c>
      <c r="P17" s="27">
        <v>600</v>
      </c>
      <c r="Q17" s="70">
        <f t="shared" si="12"/>
        <v>0.21428571428571427</v>
      </c>
      <c r="R17" s="27">
        <f t="shared" si="13"/>
        <v>0</v>
      </c>
      <c r="S17" s="27">
        <v>17</v>
      </c>
      <c r="T17" s="27">
        <v>600</v>
      </c>
      <c r="U17" s="70">
        <f t="shared" si="14"/>
        <v>0.21428571428571427</v>
      </c>
      <c r="V17" s="27">
        <f t="shared" si="15"/>
        <v>0</v>
      </c>
      <c r="W17" s="27">
        <v>17</v>
      </c>
      <c r="X17" s="27">
        <v>600</v>
      </c>
      <c r="Y17" s="70">
        <f t="shared" si="16"/>
        <v>0.21428571428571427</v>
      </c>
      <c r="Z17" s="27">
        <f t="shared" si="17"/>
        <v>0</v>
      </c>
      <c r="AB17">
        <f t="shared" si="18"/>
        <v>14</v>
      </c>
    </row>
    <row r="18" spans="2:28" x14ac:dyDescent="0.25">
      <c r="B18" s="56" t="s">
        <v>53</v>
      </c>
      <c r="C18" s="27">
        <v>10</v>
      </c>
      <c r="D18" s="27">
        <v>1.2969999999999999</v>
      </c>
      <c r="E18" s="70">
        <f t="shared" si="6"/>
        <v>0</v>
      </c>
      <c r="F18" s="27">
        <f t="shared" si="7"/>
        <v>1</v>
      </c>
      <c r="G18" s="27">
        <v>10</v>
      </c>
      <c r="H18" s="71">
        <v>1800.0129999999999</v>
      </c>
      <c r="I18" s="70">
        <f t="shared" si="8"/>
        <v>0</v>
      </c>
      <c r="J18" s="27">
        <f t="shared" si="9"/>
        <v>1</v>
      </c>
      <c r="K18" s="27">
        <v>10.9</v>
      </c>
      <c r="L18" s="27">
        <v>600</v>
      </c>
      <c r="M18" s="70">
        <f t="shared" si="10"/>
        <v>9.0000000000000038E-2</v>
      </c>
      <c r="N18" s="27">
        <f t="shared" si="11"/>
        <v>0</v>
      </c>
      <c r="O18" s="27">
        <v>14</v>
      </c>
      <c r="P18" s="27">
        <v>600</v>
      </c>
      <c r="Q18" s="70">
        <f t="shared" si="12"/>
        <v>0.4</v>
      </c>
      <c r="R18" s="27">
        <f t="shared" si="13"/>
        <v>0</v>
      </c>
      <c r="S18" s="27">
        <v>14</v>
      </c>
      <c r="T18" s="27">
        <v>600</v>
      </c>
      <c r="U18" s="70">
        <f t="shared" si="14"/>
        <v>0.4</v>
      </c>
      <c r="V18" s="27">
        <f t="shared" si="15"/>
        <v>0</v>
      </c>
      <c r="W18" s="27">
        <v>14</v>
      </c>
      <c r="X18" s="27">
        <v>600</v>
      </c>
      <c r="Y18" s="70">
        <f t="shared" si="16"/>
        <v>0.4</v>
      </c>
      <c r="Z18" s="27">
        <f t="shared" si="17"/>
        <v>0</v>
      </c>
      <c r="AB18">
        <f t="shared" si="18"/>
        <v>10</v>
      </c>
    </row>
    <row r="19" spans="2:28" x14ac:dyDescent="0.25">
      <c r="B19" s="56" t="s">
        <v>54</v>
      </c>
      <c r="C19" s="27">
        <v>10</v>
      </c>
      <c r="D19" s="27">
        <v>1.498</v>
      </c>
      <c r="E19" s="70">
        <f t="shared" si="6"/>
        <v>0</v>
      </c>
      <c r="F19" s="27">
        <f t="shared" si="7"/>
        <v>1</v>
      </c>
      <c r="G19" s="27">
        <v>10</v>
      </c>
      <c r="H19" s="71">
        <v>1800.018</v>
      </c>
      <c r="I19" s="70">
        <f t="shared" si="8"/>
        <v>0</v>
      </c>
      <c r="J19" s="27">
        <f t="shared" si="9"/>
        <v>1</v>
      </c>
      <c r="K19" s="27">
        <v>11</v>
      </c>
      <c r="L19" s="27">
        <v>600</v>
      </c>
      <c r="M19" s="70">
        <f t="shared" si="10"/>
        <v>0.1</v>
      </c>
      <c r="N19" s="27">
        <f t="shared" si="11"/>
        <v>0</v>
      </c>
      <c r="O19" s="27">
        <v>13</v>
      </c>
      <c r="P19" s="27">
        <v>600</v>
      </c>
      <c r="Q19" s="70">
        <f t="shared" si="12"/>
        <v>0.3</v>
      </c>
      <c r="R19" s="27">
        <f t="shared" si="13"/>
        <v>0</v>
      </c>
      <c r="S19" s="27">
        <v>13</v>
      </c>
      <c r="T19" s="27">
        <v>600</v>
      </c>
      <c r="U19" s="70">
        <f t="shared" si="14"/>
        <v>0.3</v>
      </c>
      <c r="V19" s="27">
        <f t="shared" si="15"/>
        <v>0</v>
      </c>
      <c r="W19" s="27">
        <v>13</v>
      </c>
      <c r="X19" s="27">
        <v>600</v>
      </c>
      <c r="Y19" s="70">
        <f t="shared" si="16"/>
        <v>0.3</v>
      </c>
      <c r="Z19" s="27">
        <f t="shared" si="17"/>
        <v>0</v>
      </c>
      <c r="AB19">
        <f t="shared" si="18"/>
        <v>10</v>
      </c>
    </row>
    <row r="20" spans="2:28" x14ac:dyDescent="0.25">
      <c r="B20" s="56" t="s">
        <v>107</v>
      </c>
      <c r="C20" s="27">
        <v>10</v>
      </c>
      <c r="D20" s="27">
        <v>1.6719999999999999</v>
      </c>
      <c r="E20" s="70">
        <f t="shared" si="6"/>
        <v>0</v>
      </c>
      <c r="F20" s="27">
        <f t="shared" si="7"/>
        <v>1</v>
      </c>
      <c r="G20" s="27">
        <v>10</v>
      </c>
      <c r="H20" s="27">
        <v>1800.5730000000001</v>
      </c>
      <c r="I20" s="70">
        <f t="shared" si="8"/>
        <v>0</v>
      </c>
      <c r="J20" s="27">
        <f t="shared" si="9"/>
        <v>1</v>
      </c>
      <c r="K20" s="27">
        <v>11</v>
      </c>
      <c r="L20" s="27">
        <v>600</v>
      </c>
      <c r="M20" s="70">
        <f t="shared" si="10"/>
        <v>0.1</v>
      </c>
      <c r="N20" s="27">
        <f t="shared" si="11"/>
        <v>0</v>
      </c>
      <c r="O20" s="27">
        <v>12</v>
      </c>
      <c r="P20" s="27">
        <v>600</v>
      </c>
      <c r="Q20" s="70">
        <f t="shared" si="12"/>
        <v>0.2</v>
      </c>
      <c r="R20" s="27">
        <f t="shared" si="13"/>
        <v>0</v>
      </c>
      <c r="S20" s="27">
        <v>12</v>
      </c>
      <c r="T20" s="27">
        <v>600</v>
      </c>
      <c r="U20" s="70">
        <f t="shared" si="14"/>
        <v>0.2</v>
      </c>
      <c r="V20" s="27">
        <f t="shared" si="15"/>
        <v>0</v>
      </c>
      <c r="W20" s="27">
        <v>12</v>
      </c>
      <c r="X20" s="27">
        <v>600</v>
      </c>
      <c r="Y20" s="70">
        <f t="shared" si="16"/>
        <v>0.2</v>
      </c>
      <c r="Z20" s="27">
        <f t="shared" si="17"/>
        <v>0</v>
      </c>
      <c r="AB20">
        <f t="shared" si="18"/>
        <v>10</v>
      </c>
    </row>
    <row r="21" spans="2:28" x14ac:dyDescent="0.25">
      <c r="B21" s="56" t="s">
        <v>108</v>
      </c>
      <c r="C21" s="27">
        <v>10</v>
      </c>
      <c r="D21" s="27">
        <v>1.141</v>
      </c>
      <c r="E21" s="70">
        <f t="shared" si="6"/>
        <v>0</v>
      </c>
      <c r="F21" s="27">
        <f t="shared" si="7"/>
        <v>1</v>
      </c>
      <c r="G21" s="27">
        <v>10</v>
      </c>
      <c r="H21" s="27">
        <v>1800.8030000000001</v>
      </c>
      <c r="I21" s="70">
        <f t="shared" si="8"/>
        <v>0</v>
      </c>
      <c r="J21" s="27">
        <f t="shared" si="9"/>
        <v>1</v>
      </c>
      <c r="K21" s="27">
        <v>12</v>
      </c>
      <c r="L21" s="27">
        <v>600</v>
      </c>
      <c r="M21" s="70">
        <f t="shared" si="10"/>
        <v>0.2</v>
      </c>
      <c r="N21" s="27">
        <f t="shared" si="11"/>
        <v>0</v>
      </c>
      <c r="O21" s="27">
        <v>14</v>
      </c>
      <c r="P21" s="27">
        <v>600</v>
      </c>
      <c r="Q21" s="70">
        <f t="shared" si="12"/>
        <v>0.4</v>
      </c>
      <c r="R21" s="27">
        <f t="shared" si="13"/>
        <v>0</v>
      </c>
      <c r="S21" s="27">
        <v>14</v>
      </c>
      <c r="T21" s="27">
        <v>600</v>
      </c>
      <c r="U21" s="70">
        <f t="shared" si="14"/>
        <v>0.4</v>
      </c>
      <c r="V21" s="27">
        <f t="shared" si="15"/>
        <v>0</v>
      </c>
      <c r="W21" s="27">
        <v>14</v>
      </c>
      <c r="X21" s="27">
        <v>600</v>
      </c>
      <c r="Y21" s="70">
        <f t="shared" si="16"/>
        <v>0.4</v>
      </c>
      <c r="Z21" s="27">
        <f t="shared" si="17"/>
        <v>0</v>
      </c>
      <c r="AB21">
        <f t="shared" si="18"/>
        <v>10</v>
      </c>
    </row>
    <row r="22" spans="2:28" x14ac:dyDescent="0.25">
      <c r="B22" s="56" t="s">
        <v>55</v>
      </c>
      <c r="C22" s="27">
        <v>8</v>
      </c>
      <c r="D22" s="27">
        <v>1.6639999999999999</v>
      </c>
      <c r="E22" s="70">
        <f t="shared" si="6"/>
        <v>0</v>
      </c>
      <c r="F22" s="27">
        <f t="shared" si="7"/>
        <v>1</v>
      </c>
      <c r="G22" s="27">
        <v>8</v>
      </c>
      <c r="H22" s="71">
        <v>1800.0160000000001</v>
      </c>
      <c r="I22" s="70">
        <f t="shared" si="8"/>
        <v>0</v>
      </c>
      <c r="J22" s="27">
        <f t="shared" si="9"/>
        <v>1</v>
      </c>
      <c r="K22" s="27">
        <v>8</v>
      </c>
      <c r="L22" s="27">
        <v>600</v>
      </c>
      <c r="M22" s="70">
        <f t="shared" si="10"/>
        <v>0</v>
      </c>
      <c r="N22" s="27">
        <f t="shared" si="11"/>
        <v>1</v>
      </c>
      <c r="O22" s="27">
        <v>10</v>
      </c>
      <c r="P22" s="27">
        <v>600</v>
      </c>
      <c r="Q22" s="70">
        <f t="shared" si="12"/>
        <v>0.25</v>
      </c>
      <c r="R22" s="27">
        <f t="shared" si="13"/>
        <v>0</v>
      </c>
      <c r="S22" s="27">
        <v>10</v>
      </c>
      <c r="T22" s="27">
        <v>600</v>
      </c>
      <c r="U22" s="70">
        <f t="shared" si="14"/>
        <v>0.25</v>
      </c>
      <c r="V22" s="27">
        <f t="shared" si="15"/>
        <v>0</v>
      </c>
      <c r="W22" s="27">
        <v>10</v>
      </c>
      <c r="X22" s="27">
        <v>600</v>
      </c>
      <c r="Y22" s="70">
        <f t="shared" si="16"/>
        <v>0.25</v>
      </c>
      <c r="Z22" s="27">
        <f t="shared" si="17"/>
        <v>0</v>
      </c>
      <c r="AB22">
        <f t="shared" si="18"/>
        <v>8</v>
      </c>
    </row>
    <row r="23" spans="2:28" x14ac:dyDescent="0.25">
      <c r="B23" s="56" t="s">
        <v>56</v>
      </c>
      <c r="C23" s="27">
        <v>8</v>
      </c>
      <c r="D23" s="27">
        <v>1.59</v>
      </c>
      <c r="E23" s="70">
        <f t="shared" si="6"/>
        <v>0.14285714285714285</v>
      </c>
      <c r="F23" s="27">
        <f t="shared" si="7"/>
        <v>0</v>
      </c>
      <c r="G23" s="27">
        <v>7</v>
      </c>
      <c r="H23" s="71">
        <v>1800.0150000000001</v>
      </c>
      <c r="I23" s="70">
        <f t="shared" si="8"/>
        <v>0</v>
      </c>
      <c r="J23" s="27">
        <f t="shared" si="9"/>
        <v>1</v>
      </c>
      <c r="K23" s="27">
        <v>8</v>
      </c>
      <c r="L23" s="27">
        <v>600</v>
      </c>
      <c r="M23" s="70">
        <f t="shared" si="10"/>
        <v>0.14285714285714285</v>
      </c>
      <c r="N23" s="27">
        <f t="shared" si="11"/>
        <v>0</v>
      </c>
      <c r="O23" s="27">
        <v>10</v>
      </c>
      <c r="P23" s="27">
        <v>600</v>
      </c>
      <c r="Q23" s="70">
        <f t="shared" si="12"/>
        <v>0.42857142857142855</v>
      </c>
      <c r="R23" s="27">
        <f t="shared" si="13"/>
        <v>0</v>
      </c>
      <c r="S23" s="27">
        <v>10</v>
      </c>
      <c r="T23" s="27">
        <v>600</v>
      </c>
      <c r="U23" s="70">
        <f t="shared" si="14"/>
        <v>0.42857142857142855</v>
      </c>
      <c r="V23" s="27">
        <f t="shared" si="15"/>
        <v>0</v>
      </c>
      <c r="W23" s="27">
        <v>10</v>
      </c>
      <c r="X23" s="27">
        <v>600</v>
      </c>
      <c r="Y23" s="70">
        <f t="shared" si="16"/>
        <v>0.42857142857142855</v>
      </c>
      <c r="Z23" s="27">
        <f t="shared" si="17"/>
        <v>0</v>
      </c>
      <c r="AB23">
        <f t="shared" si="18"/>
        <v>7</v>
      </c>
    </row>
    <row r="24" spans="2:28" x14ac:dyDescent="0.25">
      <c r="B24" s="56" t="s">
        <v>109</v>
      </c>
      <c r="C24" s="27">
        <v>7</v>
      </c>
      <c r="D24" s="27">
        <v>1.516</v>
      </c>
      <c r="E24" s="70">
        <f t="shared" si="6"/>
        <v>0</v>
      </c>
      <c r="F24" s="27">
        <f t="shared" si="7"/>
        <v>1</v>
      </c>
      <c r="G24" s="27">
        <v>7</v>
      </c>
      <c r="H24" s="27">
        <v>1800.951</v>
      </c>
      <c r="I24" s="70">
        <f t="shared" si="8"/>
        <v>0</v>
      </c>
      <c r="J24" s="27">
        <f t="shared" si="9"/>
        <v>1</v>
      </c>
      <c r="K24" s="27">
        <v>8</v>
      </c>
      <c r="L24" s="27">
        <v>600</v>
      </c>
      <c r="M24" s="70">
        <f t="shared" si="10"/>
        <v>0.14285714285714285</v>
      </c>
      <c r="N24" s="27">
        <f t="shared" si="11"/>
        <v>0</v>
      </c>
      <c r="O24" s="27">
        <v>10</v>
      </c>
      <c r="P24" s="27">
        <v>600</v>
      </c>
      <c r="Q24" s="70">
        <f t="shared" si="12"/>
        <v>0.42857142857142855</v>
      </c>
      <c r="R24" s="27">
        <f t="shared" si="13"/>
        <v>0</v>
      </c>
      <c r="S24" s="27">
        <v>10</v>
      </c>
      <c r="T24" s="27">
        <v>600</v>
      </c>
      <c r="U24" s="70">
        <f t="shared" si="14"/>
        <v>0.42857142857142855</v>
      </c>
      <c r="V24" s="27">
        <f t="shared" si="15"/>
        <v>0</v>
      </c>
      <c r="W24" s="27">
        <v>10</v>
      </c>
      <c r="X24" s="27">
        <v>600</v>
      </c>
      <c r="Y24" s="70">
        <f t="shared" si="16"/>
        <v>0.42857142857142855</v>
      </c>
      <c r="Z24" s="27">
        <f t="shared" si="17"/>
        <v>0</v>
      </c>
      <c r="AB24">
        <f t="shared" si="18"/>
        <v>7</v>
      </c>
    </row>
    <row r="25" spans="2:28" x14ac:dyDescent="0.25">
      <c r="B25" s="56" t="s">
        <v>110</v>
      </c>
      <c r="C25" s="27">
        <v>8</v>
      </c>
      <c r="D25" s="27">
        <v>1.3620000000000001</v>
      </c>
      <c r="E25" s="70">
        <f t="shared" si="6"/>
        <v>0</v>
      </c>
      <c r="F25" s="27">
        <f t="shared" si="7"/>
        <v>1</v>
      </c>
      <c r="G25" s="27">
        <v>8</v>
      </c>
      <c r="H25" s="27">
        <v>1800.68</v>
      </c>
      <c r="I25" s="70">
        <f t="shared" si="8"/>
        <v>0</v>
      </c>
      <c r="J25" s="27">
        <f t="shared" si="9"/>
        <v>1</v>
      </c>
      <c r="K25" s="27">
        <v>8</v>
      </c>
      <c r="L25" s="27">
        <v>600</v>
      </c>
      <c r="M25" s="70">
        <f t="shared" si="10"/>
        <v>0</v>
      </c>
      <c r="N25" s="27">
        <f t="shared" si="11"/>
        <v>1</v>
      </c>
      <c r="O25" s="27">
        <v>10</v>
      </c>
      <c r="P25" s="27">
        <v>600</v>
      </c>
      <c r="Q25" s="70">
        <f t="shared" si="12"/>
        <v>0.25</v>
      </c>
      <c r="R25" s="27">
        <f t="shared" si="13"/>
        <v>0</v>
      </c>
      <c r="S25" s="27">
        <v>10</v>
      </c>
      <c r="T25" s="27">
        <v>600</v>
      </c>
      <c r="U25" s="70">
        <f t="shared" si="14"/>
        <v>0.25</v>
      </c>
      <c r="V25" s="27">
        <f t="shared" si="15"/>
        <v>0</v>
      </c>
      <c r="W25" s="27">
        <v>10</v>
      </c>
      <c r="X25" s="27">
        <v>600</v>
      </c>
      <c r="Y25" s="70">
        <f t="shared" si="16"/>
        <v>0.25</v>
      </c>
      <c r="Z25" s="27">
        <f t="shared" si="17"/>
        <v>0</v>
      </c>
      <c r="AB25">
        <f t="shared" si="18"/>
        <v>8</v>
      </c>
    </row>
    <row r="26" spans="2:28" x14ac:dyDescent="0.25">
      <c r="B26" s="56" t="s">
        <v>57</v>
      </c>
      <c r="C26" s="27">
        <v>6</v>
      </c>
      <c r="D26" s="27">
        <v>2.097</v>
      </c>
      <c r="E26" s="70">
        <f t="shared" si="6"/>
        <v>0</v>
      </c>
      <c r="F26" s="27">
        <f t="shared" si="7"/>
        <v>1</v>
      </c>
      <c r="G26" s="27">
        <v>6</v>
      </c>
      <c r="H26" s="71">
        <v>1800.5229999999999</v>
      </c>
      <c r="I26" s="70">
        <f t="shared" si="8"/>
        <v>0</v>
      </c>
      <c r="J26" s="27">
        <f t="shared" si="9"/>
        <v>1</v>
      </c>
      <c r="K26" s="27">
        <v>6</v>
      </c>
      <c r="L26" s="27">
        <v>600</v>
      </c>
      <c r="M26" s="70">
        <f t="shared" si="10"/>
        <v>0</v>
      </c>
      <c r="N26" s="27">
        <f t="shared" si="11"/>
        <v>1</v>
      </c>
      <c r="O26" s="27">
        <v>8</v>
      </c>
      <c r="P26" s="27">
        <v>600</v>
      </c>
      <c r="Q26" s="70">
        <f t="shared" si="12"/>
        <v>0.33333333333333331</v>
      </c>
      <c r="R26" s="27">
        <f t="shared" si="13"/>
        <v>0</v>
      </c>
      <c r="S26" s="27">
        <v>8</v>
      </c>
      <c r="T26" s="27">
        <v>600</v>
      </c>
      <c r="U26" s="70">
        <f t="shared" si="14"/>
        <v>0.33333333333333331</v>
      </c>
      <c r="V26" s="27">
        <f t="shared" si="15"/>
        <v>0</v>
      </c>
      <c r="W26" s="27">
        <v>8</v>
      </c>
      <c r="X26" s="27">
        <v>600</v>
      </c>
      <c r="Y26" s="70">
        <f t="shared" si="16"/>
        <v>0.33333333333333331</v>
      </c>
      <c r="Z26" s="27">
        <f t="shared" si="17"/>
        <v>0</v>
      </c>
      <c r="AB26">
        <f t="shared" si="18"/>
        <v>6</v>
      </c>
    </row>
    <row r="27" spans="2:28" x14ac:dyDescent="0.25">
      <c r="B27" s="56" t="s">
        <v>58</v>
      </c>
      <c r="C27" s="27">
        <v>6</v>
      </c>
      <c r="D27" s="27">
        <v>2.2170000000000001</v>
      </c>
      <c r="E27" s="70">
        <f t="shared" si="6"/>
        <v>0</v>
      </c>
      <c r="F27" s="27">
        <f t="shared" si="7"/>
        <v>1</v>
      </c>
      <c r="G27" s="27">
        <v>6</v>
      </c>
      <c r="H27" s="71">
        <v>1800.529</v>
      </c>
      <c r="I27" s="70">
        <f t="shared" si="8"/>
        <v>0</v>
      </c>
      <c r="J27" s="27">
        <f t="shared" si="9"/>
        <v>1</v>
      </c>
      <c r="K27" s="27">
        <v>6.1</v>
      </c>
      <c r="L27" s="27">
        <v>600</v>
      </c>
      <c r="M27" s="70">
        <f t="shared" si="10"/>
        <v>1.6666666666666607E-2</v>
      </c>
      <c r="N27" s="27">
        <f t="shared" si="11"/>
        <v>0</v>
      </c>
      <c r="O27" s="27">
        <v>8</v>
      </c>
      <c r="P27" s="27">
        <v>600</v>
      </c>
      <c r="Q27" s="70">
        <f t="shared" si="12"/>
        <v>0.33333333333333331</v>
      </c>
      <c r="R27" s="27">
        <f t="shared" si="13"/>
        <v>0</v>
      </c>
      <c r="S27" s="27">
        <v>8</v>
      </c>
      <c r="T27" s="27">
        <v>600</v>
      </c>
      <c r="U27" s="70">
        <f t="shared" si="14"/>
        <v>0.33333333333333331</v>
      </c>
      <c r="V27" s="27">
        <f t="shared" si="15"/>
        <v>0</v>
      </c>
      <c r="W27" s="27">
        <v>8</v>
      </c>
      <c r="X27" s="27">
        <v>600</v>
      </c>
      <c r="Y27" s="70">
        <f t="shared" si="16"/>
        <v>0.33333333333333331</v>
      </c>
      <c r="Z27" s="27">
        <f t="shared" si="17"/>
        <v>0</v>
      </c>
      <c r="AB27">
        <f t="shared" si="18"/>
        <v>6</v>
      </c>
    </row>
    <row r="28" spans="2:28" x14ac:dyDescent="0.25">
      <c r="B28" s="56" t="s">
        <v>111</v>
      </c>
      <c r="C28" s="27">
        <v>6</v>
      </c>
      <c r="D28" s="27">
        <v>1.9410000000000001</v>
      </c>
      <c r="E28" s="70">
        <f t="shared" si="6"/>
        <v>0</v>
      </c>
      <c r="F28" s="27">
        <f t="shared" si="7"/>
        <v>1</v>
      </c>
      <c r="G28" s="27">
        <v>6</v>
      </c>
      <c r="H28" s="27">
        <v>1801.4069999999999</v>
      </c>
      <c r="I28" s="70">
        <f t="shared" si="8"/>
        <v>0</v>
      </c>
      <c r="J28" s="27">
        <f t="shared" si="9"/>
        <v>1</v>
      </c>
      <c r="K28" s="27">
        <v>6</v>
      </c>
      <c r="L28" s="27">
        <v>600</v>
      </c>
      <c r="M28" s="70">
        <f t="shared" si="10"/>
        <v>0</v>
      </c>
      <c r="N28" s="27">
        <f t="shared" si="11"/>
        <v>1</v>
      </c>
      <c r="O28" s="27">
        <v>8</v>
      </c>
      <c r="P28" s="27">
        <v>600</v>
      </c>
      <c r="Q28" s="70">
        <f t="shared" si="12"/>
        <v>0.33333333333333331</v>
      </c>
      <c r="R28" s="27">
        <f t="shared" si="13"/>
        <v>0</v>
      </c>
      <c r="S28" s="27">
        <v>8</v>
      </c>
      <c r="T28" s="27">
        <v>600</v>
      </c>
      <c r="U28" s="70">
        <f t="shared" si="14"/>
        <v>0.33333333333333331</v>
      </c>
      <c r="V28" s="27">
        <f t="shared" si="15"/>
        <v>0</v>
      </c>
      <c r="W28" s="27">
        <v>8</v>
      </c>
      <c r="X28" s="27">
        <v>600</v>
      </c>
      <c r="Y28" s="70">
        <f t="shared" si="16"/>
        <v>0.33333333333333331</v>
      </c>
      <c r="Z28" s="27">
        <f t="shared" si="17"/>
        <v>0</v>
      </c>
      <c r="AB28">
        <f t="shared" si="18"/>
        <v>6</v>
      </c>
    </row>
    <row r="29" spans="2:28" x14ac:dyDescent="0.25">
      <c r="B29" s="56" t="s">
        <v>112</v>
      </c>
      <c r="C29" s="27">
        <v>6</v>
      </c>
      <c r="D29" s="27">
        <v>2.464</v>
      </c>
      <c r="E29" s="70">
        <f t="shared" si="6"/>
        <v>0</v>
      </c>
      <c r="F29" s="27">
        <f t="shared" si="7"/>
        <v>1</v>
      </c>
      <c r="G29" s="27">
        <v>6</v>
      </c>
      <c r="H29" s="27">
        <v>1801.597</v>
      </c>
      <c r="I29" s="70">
        <f t="shared" si="8"/>
        <v>0</v>
      </c>
      <c r="J29" s="27">
        <f t="shared" si="9"/>
        <v>1</v>
      </c>
      <c r="K29" s="27">
        <v>6</v>
      </c>
      <c r="L29" s="27">
        <v>600</v>
      </c>
      <c r="M29" s="70">
        <f t="shared" si="10"/>
        <v>0</v>
      </c>
      <c r="N29" s="27">
        <f t="shared" si="11"/>
        <v>1</v>
      </c>
      <c r="O29" s="27">
        <v>7</v>
      </c>
      <c r="P29" s="27">
        <v>600</v>
      </c>
      <c r="Q29" s="70">
        <f t="shared" si="12"/>
        <v>0.16666666666666666</v>
      </c>
      <c r="R29" s="27">
        <f t="shared" si="13"/>
        <v>0</v>
      </c>
      <c r="S29" s="27">
        <v>7</v>
      </c>
      <c r="T29" s="27">
        <v>600</v>
      </c>
      <c r="U29" s="70">
        <f t="shared" si="14"/>
        <v>0.16666666666666666</v>
      </c>
      <c r="V29" s="27">
        <f t="shared" si="15"/>
        <v>0</v>
      </c>
      <c r="W29" s="27">
        <v>7</v>
      </c>
      <c r="X29" s="27">
        <v>600</v>
      </c>
      <c r="Y29" s="70">
        <f t="shared" si="16"/>
        <v>0.16666666666666666</v>
      </c>
      <c r="Z29" s="27">
        <f t="shared" si="17"/>
        <v>0</v>
      </c>
      <c r="AB29">
        <f t="shared" si="18"/>
        <v>6</v>
      </c>
    </row>
    <row r="30" spans="2:28" x14ac:dyDescent="0.25">
      <c r="B30" s="56" t="s">
        <v>59</v>
      </c>
      <c r="C30" s="27">
        <v>16</v>
      </c>
      <c r="D30" s="27">
        <v>6.1310000000000002</v>
      </c>
      <c r="E30" s="70">
        <f t="shared" si="6"/>
        <v>0</v>
      </c>
      <c r="F30" s="27">
        <f t="shared" si="7"/>
        <v>1</v>
      </c>
      <c r="G30" s="27">
        <v>17</v>
      </c>
      <c r="H30" s="71">
        <v>1800.0609999999999</v>
      </c>
      <c r="I30" s="70">
        <f t="shared" si="8"/>
        <v>6.25E-2</v>
      </c>
      <c r="J30" s="27">
        <f t="shared" si="9"/>
        <v>0</v>
      </c>
      <c r="K30" s="27">
        <v>19.5</v>
      </c>
      <c r="L30" s="27">
        <v>600</v>
      </c>
      <c r="M30" s="70">
        <f t="shared" si="10"/>
        <v>0.21875</v>
      </c>
      <c r="N30" s="27">
        <f t="shared" si="11"/>
        <v>0</v>
      </c>
      <c r="O30" s="27">
        <v>21</v>
      </c>
      <c r="P30" s="27">
        <v>600</v>
      </c>
      <c r="Q30" s="70">
        <f t="shared" si="12"/>
        <v>0.3125</v>
      </c>
      <c r="R30" s="27">
        <f t="shared" si="13"/>
        <v>0</v>
      </c>
      <c r="S30" s="27">
        <v>21</v>
      </c>
      <c r="T30" s="27">
        <v>600</v>
      </c>
      <c r="U30" s="70">
        <f t="shared" si="14"/>
        <v>0.3125</v>
      </c>
      <c r="V30" s="27">
        <f t="shared" si="15"/>
        <v>0</v>
      </c>
      <c r="W30" s="27">
        <v>21</v>
      </c>
      <c r="X30" s="27">
        <v>600</v>
      </c>
      <c r="Y30" s="70">
        <f t="shared" si="16"/>
        <v>0.3125</v>
      </c>
      <c r="Z30" s="27">
        <f t="shared" si="17"/>
        <v>0</v>
      </c>
      <c r="AB30">
        <f t="shared" si="18"/>
        <v>16</v>
      </c>
    </row>
    <row r="31" spans="2:28" x14ac:dyDescent="0.25">
      <c r="B31" s="56" t="s">
        <v>60</v>
      </c>
      <c r="C31" s="27">
        <v>16</v>
      </c>
      <c r="D31" s="27">
        <v>6.6020000000000003</v>
      </c>
      <c r="E31" s="70">
        <f t="shared" si="6"/>
        <v>0</v>
      </c>
      <c r="F31" s="27">
        <f t="shared" si="7"/>
        <v>1</v>
      </c>
      <c r="G31" s="27">
        <v>17</v>
      </c>
      <c r="H31" s="71">
        <v>1800.058</v>
      </c>
      <c r="I31" s="70">
        <f t="shared" si="8"/>
        <v>6.25E-2</v>
      </c>
      <c r="J31" s="27">
        <f t="shared" si="9"/>
        <v>0</v>
      </c>
      <c r="K31" s="27">
        <v>19.7</v>
      </c>
      <c r="L31" s="27">
        <v>600</v>
      </c>
      <c r="M31" s="70">
        <f t="shared" si="10"/>
        <v>0.23124999999999996</v>
      </c>
      <c r="N31" s="27">
        <f t="shared" si="11"/>
        <v>0</v>
      </c>
      <c r="O31" s="27">
        <v>21</v>
      </c>
      <c r="P31" s="27">
        <v>600</v>
      </c>
      <c r="Q31" s="70">
        <f t="shared" si="12"/>
        <v>0.3125</v>
      </c>
      <c r="R31" s="27">
        <f t="shared" si="13"/>
        <v>0</v>
      </c>
      <c r="S31" s="27">
        <v>21</v>
      </c>
      <c r="T31" s="27">
        <v>600</v>
      </c>
      <c r="U31" s="70">
        <f t="shared" si="14"/>
        <v>0.3125</v>
      </c>
      <c r="V31" s="27">
        <f t="shared" si="15"/>
        <v>0</v>
      </c>
      <c r="W31" s="27">
        <v>21</v>
      </c>
      <c r="X31" s="27">
        <v>600</v>
      </c>
      <c r="Y31" s="70">
        <f t="shared" si="16"/>
        <v>0.3125</v>
      </c>
      <c r="Z31" s="27">
        <f t="shared" si="17"/>
        <v>0</v>
      </c>
      <c r="AB31">
        <f t="shared" si="18"/>
        <v>16</v>
      </c>
    </row>
    <row r="32" spans="2:28" x14ac:dyDescent="0.25">
      <c r="B32" s="56" t="s">
        <v>113</v>
      </c>
      <c r="C32" s="27">
        <v>16</v>
      </c>
      <c r="D32" s="27">
        <v>6.8929999999999998</v>
      </c>
      <c r="E32" s="70">
        <f t="shared" si="6"/>
        <v>0</v>
      </c>
      <c r="F32" s="27">
        <f t="shared" si="7"/>
        <v>1</v>
      </c>
      <c r="G32" s="27">
        <v>17</v>
      </c>
      <c r="H32" s="27">
        <v>1801.9179999999999</v>
      </c>
      <c r="I32" s="70">
        <f t="shared" si="8"/>
        <v>6.25E-2</v>
      </c>
      <c r="J32" s="27">
        <f t="shared" si="9"/>
        <v>0</v>
      </c>
      <c r="K32" s="27">
        <v>20</v>
      </c>
      <c r="L32" s="27">
        <v>600</v>
      </c>
      <c r="M32" s="70">
        <f t="shared" si="10"/>
        <v>0.25</v>
      </c>
      <c r="N32" s="27">
        <f t="shared" si="11"/>
        <v>0</v>
      </c>
      <c r="O32" s="27">
        <v>20</v>
      </c>
      <c r="P32" s="27">
        <v>600</v>
      </c>
      <c r="Q32" s="70">
        <f t="shared" si="12"/>
        <v>0.25</v>
      </c>
      <c r="R32" s="27">
        <f t="shared" si="13"/>
        <v>0</v>
      </c>
      <c r="S32" s="27">
        <v>20</v>
      </c>
      <c r="T32" s="27">
        <v>600</v>
      </c>
      <c r="U32" s="70">
        <f t="shared" si="14"/>
        <v>0.25</v>
      </c>
      <c r="V32" s="27">
        <f t="shared" si="15"/>
        <v>0</v>
      </c>
      <c r="W32" s="27">
        <v>20</v>
      </c>
      <c r="X32" s="27">
        <v>600</v>
      </c>
      <c r="Y32" s="70">
        <f t="shared" si="16"/>
        <v>0.25</v>
      </c>
      <c r="Z32" s="27">
        <f t="shared" si="17"/>
        <v>0</v>
      </c>
      <c r="AB32">
        <f t="shared" si="18"/>
        <v>16</v>
      </c>
    </row>
    <row r="33" spans="2:28" x14ac:dyDescent="0.25">
      <c r="B33" s="56" t="s">
        <v>114</v>
      </c>
      <c r="C33" s="27">
        <v>16</v>
      </c>
      <c r="D33" s="27">
        <v>7.1449999999999996</v>
      </c>
      <c r="E33" s="70">
        <f t="shared" si="6"/>
        <v>0</v>
      </c>
      <c r="F33" s="27">
        <f t="shared" si="7"/>
        <v>1</v>
      </c>
      <c r="G33" s="27">
        <v>17</v>
      </c>
      <c r="H33" s="27">
        <v>1801.721</v>
      </c>
      <c r="I33" s="70">
        <f t="shared" si="8"/>
        <v>6.25E-2</v>
      </c>
      <c r="J33" s="27">
        <f t="shared" si="9"/>
        <v>0</v>
      </c>
      <c r="K33" s="27">
        <v>20</v>
      </c>
      <c r="L33" s="27">
        <v>600</v>
      </c>
      <c r="M33" s="70">
        <f t="shared" si="10"/>
        <v>0.25</v>
      </c>
      <c r="N33" s="27">
        <f t="shared" si="11"/>
        <v>0</v>
      </c>
      <c r="O33" s="27">
        <v>22</v>
      </c>
      <c r="P33" s="27">
        <v>600</v>
      </c>
      <c r="Q33" s="70">
        <f t="shared" si="12"/>
        <v>0.375</v>
      </c>
      <c r="R33" s="27">
        <f t="shared" si="13"/>
        <v>0</v>
      </c>
      <c r="S33" s="27">
        <v>22</v>
      </c>
      <c r="T33" s="27">
        <v>600</v>
      </c>
      <c r="U33" s="70">
        <f t="shared" si="14"/>
        <v>0.375</v>
      </c>
      <c r="V33" s="27">
        <f t="shared" si="15"/>
        <v>0</v>
      </c>
      <c r="W33" s="27">
        <v>22</v>
      </c>
      <c r="X33" s="27">
        <v>600</v>
      </c>
      <c r="Y33" s="70">
        <f t="shared" si="16"/>
        <v>0.375</v>
      </c>
      <c r="Z33" s="27">
        <f t="shared" si="17"/>
        <v>0</v>
      </c>
      <c r="AB33">
        <f t="shared" si="18"/>
        <v>16</v>
      </c>
    </row>
    <row r="34" spans="2:28" x14ac:dyDescent="0.25">
      <c r="B34" s="56" t="s">
        <v>61</v>
      </c>
      <c r="C34" s="27">
        <v>11</v>
      </c>
      <c r="D34" s="27">
        <v>6.95</v>
      </c>
      <c r="E34" s="70">
        <f t="shared" si="6"/>
        <v>0</v>
      </c>
      <c r="F34" s="27">
        <f t="shared" si="7"/>
        <v>1</v>
      </c>
      <c r="G34" s="27">
        <v>12</v>
      </c>
      <c r="H34" s="71">
        <v>1800.08</v>
      </c>
      <c r="I34" s="70">
        <f t="shared" si="8"/>
        <v>9.0909090909090912E-2</v>
      </c>
      <c r="J34" s="27">
        <f t="shared" si="9"/>
        <v>0</v>
      </c>
      <c r="K34" s="27">
        <v>13.2</v>
      </c>
      <c r="L34" s="27">
        <v>600</v>
      </c>
      <c r="M34" s="70">
        <f t="shared" si="10"/>
        <v>0.19999999999999993</v>
      </c>
      <c r="N34" s="27">
        <f t="shared" si="11"/>
        <v>0</v>
      </c>
      <c r="O34" s="27">
        <v>15</v>
      </c>
      <c r="P34" s="27">
        <v>600</v>
      </c>
      <c r="Q34" s="70">
        <f t="shared" si="12"/>
        <v>0.36363636363636365</v>
      </c>
      <c r="R34" s="27">
        <f t="shared" si="13"/>
        <v>0</v>
      </c>
      <c r="S34" s="27">
        <v>15</v>
      </c>
      <c r="T34" s="27">
        <v>600</v>
      </c>
      <c r="U34" s="70">
        <f t="shared" si="14"/>
        <v>0.36363636363636365</v>
      </c>
      <c r="V34" s="27">
        <f t="shared" si="15"/>
        <v>0</v>
      </c>
      <c r="W34" s="27">
        <v>15</v>
      </c>
      <c r="X34" s="27">
        <v>600</v>
      </c>
      <c r="Y34" s="70">
        <f t="shared" si="16"/>
        <v>0.36363636363636365</v>
      </c>
      <c r="Z34" s="27">
        <f t="shared" si="17"/>
        <v>0</v>
      </c>
      <c r="AB34">
        <f t="shared" si="18"/>
        <v>11</v>
      </c>
    </row>
    <row r="35" spans="2:28" x14ac:dyDescent="0.25">
      <c r="B35" s="56" t="s">
        <v>62</v>
      </c>
      <c r="C35" s="27">
        <v>11</v>
      </c>
      <c r="D35" s="27">
        <v>7.1</v>
      </c>
      <c r="E35" s="70">
        <f t="shared" si="6"/>
        <v>0</v>
      </c>
      <c r="F35" s="27">
        <f t="shared" si="7"/>
        <v>1</v>
      </c>
      <c r="G35" s="27">
        <v>12</v>
      </c>
      <c r="H35" s="71">
        <v>1800.086</v>
      </c>
      <c r="I35" s="70">
        <f t="shared" si="8"/>
        <v>9.0909090909090912E-2</v>
      </c>
      <c r="J35" s="27">
        <f t="shared" si="9"/>
        <v>0</v>
      </c>
      <c r="K35" s="27">
        <v>13.5</v>
      </c>
      <c r="L35" s="27">
        <v>600</v>
      </c>
      <c r="M35" s="70">
        <f t="shared" si="10"/>
        <v>0.22727272727272727</v>
      </c>
      <c r="N35" s="27">
        <f t="shared" si="11"/>
        <v>0</v>
      </c>
      <c r="O35" s="27">
        <v>15</v>
      </c>
      <c r="P35" s="27">
        <v>600</v>
      </c>
      <c r="Q35" s="70">
        <f t="shared" si="12"/>
        <v>0.36363636363636365</v>
      </c>
      <c r="R35" s="27">
        <f t="shared" si="13"/>
        <v>0</v>
      </c>
      <c r="S35" s="27">
        <v>15</v>
      </c>
      <c r="T35" s="27">
        <v>600</v>
      </c>
      <c r="U35" s="70">
        <f t="shared" si="14"/>
        <v>0.36363636363636365</v>
      </c>
      <c r="V35" s="27">
        <f t="shared" si="15"/>
        <v>0</v>
      </c>
      <c r="W35" s="27">
        <v>15</v>
      </c>
      <c r="X35" s="27">
        <v>600</v>
      </c>
      <c r="Y35" s="70">
        <f t="shared" si="16"/>
        <v>0.36363636363636365</v>
      </c>
      <c r="Z35" s="27">
        <f t="shared" si="17"/>
        <v>0</v>
      </c>
      <c r="AB35">
        <f t="shared" si="18"/>
        <v>11</v>
      </c>
    </row>
    <row r="36" spans="2:28" x14ac:dyDescent="0.25">
      <c r="B36" s="56" t="s">
        <v>115</v>
      </c>
      <c r="C36" s="27">
        <v>12</v>
      </c>
      <c r="D36" s="27">
        <v>7.8789999999999996</v>
      </c>
      <c r="E36" s="70">
        <f t="shared" si="6"/>
        <v>0</v>
      </c>
      <c r="F36" s="27">
        <f t="shared" si="7"/>
        <v>1</v>
      </c>
      <c r="G36" s="27">
        <v>12</v>
      </c>
      <c r="H36" s="27">
        <v>1801.981</v>
      </c>
      <c r="I36" s="70">
        <f t="shared" si="8"/>
        <v>0</v>
      </c>
      <c r="J36" s="27">
        <f t="shared" si="9"/>
        <v>1</v>
      </c>
      <c r="K36" s="27">
        <v>13</v>
      </c>
      <c r="L36" s="27">
        <v>600</v>
      </c>
      <c r="M36" s="70">
        <f t="shared" si="10"/>
        <v>8.3333333333333329E-2</v>
      </c>
      <c r="N36" s="27">
        <f t="shared" si="11"/>
        <v>0</v>
      </c>
      <c r="O36" s="27">
        <v>14</v>
      </c>
      <c r="P36" s="27">
        <v>600</v>
      </c>
      <c r="Q36" s="70">
        <f t="shared" si="12"/>
        <v>0.16666666666666666</v>
      </c>
      <c r="R36" s="27">
        <f t="shared" si="13"/>
        <v>0</v>
      </c>
      <c r="S36" s="27">
        <v>14</v>
      </c>
      <c r="T36" s="27">
        <v>600</v>
      </c>
      <c r="U36" s="70">
        <f t="shared" si="14"/>
        <v>0.16666666666666666</v>
      </c>
      <c r="V36" s="27">
        <f t="shared" si="15"/>
        <v>0</v>
      </c>
      <c r="W36" s="27">
        <v>14</v>
      </c>
      <c r="X36" s="27">
        <v>600</v>
      </c>
      <c r="Y36" s="70">
        <f t="shared" si="16"/>
        <v>0.16666666666666666</v>
      </c>
      <c r="Z36" s="27">
        <f t="shared" si="17"/>
        <v>0</v>
      </c>
      <c r="AB36">
        <f t="shared" si="18"/>
        <v>12</v>
      </c>
    </row>
    <row r="37" spans="2:28" x14ac:dyDescent="0.25">
      <c r="B37" s="56" t="s">
        <v>116</v>
      </c>
      <c r="C37" s="27">
        <v>11</v>
      </c>
      <c r="D37" s="27">
        <v>7.9829999999999997</v>
      </c>
      <c r="E37" s="70">
        <f t="shared" si="6"/>
        <v>0</v>
      </c>
      <c r="F37" s="27">
        <f t="shared" si="7"/>
        <v>1</v>
      </c>
      <c r="G37" s="27">
        <v>12</v>
      </c>
      <c r="H37" s="27">
        <v>1801.671</v>
      </c>
      <c r="I37" s="70">
        <f t="shared" si="8"/>
        <v>9.0909090909090912E-2</v>
      </c>
      <c r="J37" s="27">
        <f t="shared" si="9"/>
        <v>0</v>
      </c>
      <c r="K37" s="27">
        <v>14</v>
      </c>
      <c r="L37" s="27">
        <v>600</v>
      </c>
      <c r="M37" s="70">
        <f t="shared" si="10"/>
        <v>0.27272727272727271</v>
      </c>
      <c r="N37" s="27">
        <f t="shared" si="11"/>
        <v>0</v>
      </c>
      <c r="O37" s="27">
        <v>14</v>
      </c>
      <c r="P37" s="27">
        <v>600</v>
      </c>
      <c r="Q37" s="70">
        <f t="shared" si="12"/>
        <v>0.27272727272727271</v>
      </c>
      <c r="R37" s="27">
        <f t="shared" si="13"/>
        <v>0</v>
      </c>
      <c r="S37" s="27">
        <v>14</v>
      </c>
      <c r="T37" s="27">
        <v>600</v>
      </c>
      <c r="U37" s="70">
        <f t="shared" si="14"/>
        <v>0.27272727272727271</v>
      </c>
      <c r="V37" s="27">
        <f t="shared" si="15"/>
        <v>0</v>
      </c>
      <c r="W37" s="27">
        <v>14</v>
      </c>
      <c r="X37" s="27">
        <v>600</v>
      </c>
      <c r="Y37" s="70">
        <f t="shared" si="16"/>
        <v>0.27272727272727271</v>
      </c>
      <c r="Z37" s="27">
        <f t="shared" si="17"/>
        <v>0</v>
      </c>
      <c r="AB37">
        <f t="shared" si="18"/>
        <v>11</v>
      </c>
    </row>
    <row r="38" spans="2:28" x14ac:dyDescent="0.25">
      <c r="B38" s="56" t="s">
        <v>63</v>
      </c>
      <c r="C38" s="27">
        <v>8</v>
      </c>
      <c r="D38" s="27">
        <v>7.5640000000000001</v>
      </c>
      <c r="E38" s="70">
        <f t="shared" si="6"/>
        <v>0</v>
      </c>
      <c r="F38" s="27">
        <f t="shared" si="7"/>
        <v>1</v>
      </c>
      <c r="G38" s="27">
        <v>9</v>
      </c>
      <c r="H38" s="71">
        <v>1800.059</v>
      </c>
      <c r="I38" s="70">
        <f t="shared" si="8"/>
        <v>0.125</v>
      </c>
      <c r="J38" s="27">
        <f t="shared" si="9"/>
        <v>0</v>
      </c>
      <c r="K38" s="27">
        <v>10</v>
      </c>
      <c r="L38" s="27">
        <v>600</v>
      </c>
      <c r="M38" s="70">
        <f t="shared" si="10"/>
        <v>0.25</v>
      </c>
      <c r="N38" s="27">
        <f t="shared" si="11"/>
        <v>0</v>
      </c>
      <c r="O38" s="27">
        <v>11</v>
      </c>
      <c r="P38" s="27">
        <v>600</v>
      </c>
      <c r="Q38" s="70">
        <f t="shared" si="12"/>
        <v>0.375</v>
      </c>
      <c r="R38" s="27">
        <f t="shared" si="13"/>
        <v>0</v>
      </c>
      <c r="S38" s="27">
        <v>11</v>
      </c>
      <c r="T38" s="27">
        <v>600</v>
      </c>
      <c r="U38" s="70">
        <f t="shared" si="14"/>
        <v>0.375</v>
      </c>
      <c r="V38" s="27">
        <f t="shared" si="15"/>
        <v>0</v>
      </c>
      <c r="W38" s="27">
        <v>11</v>
      </c>
      <c r="X38" s="27">
        <v>600</v>
      </c>
      <c r="Y38" s="70">
        <f t="shared" si="16"/>
        <v>0.375</v>
      </c>
      <c r="Z38" s="27">
        <f t="shared" si="17"/>
        <v>0</v>
      </c>
      <c r="AB38">
        <f t="shared" si="18"/>
        <v>8</v>
      </c>
    </row>
    <row r="39" spans="2:28" x14ac:dyDescent="0.25">
      <c r="B39" s="56" t="s">
        <v>64</v>
      </c>
      <c r="C39" s="27">
        <v>9</v>
      </c>
      <c r="D39" s="27">
        <v>6.101</v>
      </c>
      <c r="E39" s="70">
        <f t="shared" si="6"/>
        <v>0</v>
      </c>
      <c r="F39" s="27">
        <f t="shared" si="7"/>
        <v>1</v>
      </c>
      <c r="G39" s="27">
        <v>9</v>
      </c>
      <c r="H39" s="71">
        <v>1800.086</v>
      </c>
      <c r="I39" s="70">
        <f t="shared" si="8"/>
        <v>0</v>
      </c>
      <c r="J39" s="27">
        <f t="shared" si="9"/>
        <v>1</v>
      </c>
      <c r="K39" s="27">
        <v>9.6999999999999993</v>
      </c>
      <c r="L39" s="27">
        <v>600</v>
      </c>
      <c r="M39" s="70">
        <f t="shared" si="10"/>
        <v>7.7777777777777696E-2</v>
      </c>
      <c r="N39" s="27">
        <f t="shared" si="11"/>
        <v>0</v>
      </c>
      <c r="O39" s="27">
        <v>10</v>
      </c>
      <c r="P39" s="27">
        <v>600</v>
      </c>
      <c r="Q39" s="70">
        <f t="shared" si="12"/>
        <v>0.1111111111111111</v>
      </c>
      <c r="R39" s="27">
        <f t="shared" si="13"/>
        <v>0</v>
      </c>
      <c r="S39" s="27">
        <v>10</v>
      </c>
      <c r="T39" s="27">
        <v>600</v>
      </c>
      <c r="U39" s="70">
        <f t="shared" si="14"/>
        <v>0.1111111111111111</v>
      </c>
      <c r="V39" s="27">
        <f t="shared" si="15"/>
        <v>0</v>
      </c>
      <c r="W39" s="27">
        <v>10</v>
      </c>
      <c r="X39" s="27">
        <v>600</v>
      </c>
      <c r="Y39" s="70">
        <f t="shared" si="16"/>
        <v>0.1111111111111111</v>
      </c>
      <c r="Z39" s="27">
        <f t="shared" si="17"/>
        <v>0</v>
      </c>
      <c r="AB39">
        <f t="shared" si="18"/>
        <v>9</v>
      </c>
    </row>
    <row r="40" spans="2:28" x14ac:dyDescent="0.25">
      <c r="B40" s="56" t="s">
        <v>117</v>
      </c>
      <c r="C40" s="27">
        <v>8</v>
      </c>
      <c r="D40" s="27">
        <v>6.7450000000000001</v>
      </c>
      <c r="E40" s="70">
        <f t="shared" si="6"/>
        <v>0</v>
      </c>
      <c r="F40" s="27">
        <f t="shared" si="7"/>
        <v>1</v>
      </c>
      <c r="G40" s="27">
        <v>9</v>
      </c>
      <c r="H40" s="27">
        <v>1801.81</v>
      </c>
      <c r="I40" s="70">
        <f t="shared" si="8"/>
        <v>0.125</v>
      </c>
      <c r="J40" s="27">
        <f t="shared" si="9"/>
        <v>0</v>
      </c>
      <c r="K40" s="27">
        <v>10</v>
      </c>
      <c r="L40" s="27">
        <v>600</v>
      </c>
      <c r="M40" s="70">
        <f t="shared" si="10"/>
        <v>0.25</v>
      </c>
      <c r="N40" s="27">
        <f t="shared" si="11"/>
        <v>0</v>
      </c>
      <c r="O40" s="27">
        <v>11</v>
      </c>
      <c r="P40" s="27">
        <v>600</v>
      </c>
      <c r="Q40" s="70">
        <f t="shared" si="12"/>
        <v>0.375</v>
      </c>
      <c r="R40" s="27">
        <f t="shared" si="13"/>
        <v>0</v>
      </c>
      <c r="S40" s="27">
        <v>11</v>
      </c>
      <c r="T40" s="27">
        <v>600</v>
      </c>
      <c r="U40" s="70">
        <f t="shared" si="14"/>
        <v>0.375</v>
      </c>
      <c r="V40" s="27">
        <f t="shared" si="15"/>
        <v>0</v>
      </c>
      <c r="W40" s="27">
        <v>11</v>
      </c>
      <c r="X40" s="27">
        <v>600</v>
      </c>
      <c r="Y40" s="70">
        <f t="shared" si="16"/>
        <v>0.375</v>
      </c>
      <c r="Z40" s="27">
        <f t="shared" si="17"/>
        <v>0</v>
      </c>
      <c r="AB40">
        <f t="shared" si="18"/>
        <v>8</v>
      </c>
    </row>
    <row r="41" spans="2:28" x14ac:dyDescent="0.25">
      <c r="B41" s="56" t="s">
        <v>118</v>
      </c>
      <c r="C41" s="27">
        <v>9</v>
      </c>
      <c r="D41" s="27">
        <v>6.6630000000000003</v>
      </c>
      <c r="E41" s="70">
        <f t="shared" si="6"/>
        <v>0</v>
      </c>
      <c r="F41" s="27">
        <f t="shared" si="7"/>
        <v>1</v>
      </c>
      <c r="G41" s="27">
        <v>9</v>
      </c>
      <c r="H41" s="27">
        <v>1801.731</v>
      </c>
      <c r="I41" s="70">
        <f t="shared" si="8"/>
        <v>0</v>
      </c>
      <c r="J41" s="27">
        <f t="shared" si="9"/>
        <v>1</v>
      </c>
      <c r="K41" s="27">
        <v>10</v>
      </c>
      <c r="L41" s="27">
        <v>600</v>
      </c>
      <c r="M41" s="70">
        <f t="shared" si="10"/>
        <v>0.1111111111111111</v>
      </c>
      <c r="N41" s="27">
        <f t="shared" si="11"/>
        <v>0</v>
      </c>
      <c r="O41" s="27">
        <v>12</v>
      </c>
      <c r="P41" s="27">
        <v>600</v>
      </c>
      <c r="Q41" s="70">
        <f t="shared" si="12"/>
        <v>0.33333333333333331</v>
      </c>
      <c r="R41" s="27">
        <f t="shared" si="13"/>
        <v>0</v>
      </c>
      <c r="S41" s="27">
        <v>12</v>
      </c>
      <c r="T41" s="27">
        <v>600</v>
      </c>
      <c r="U41" s="70">
        <f t="shared" si="14"/>
        <v>0.33333333333333331</v>
      </c>
      <c r="V41" s="27">
        <f t="shared" si="15"/>
        <v>0</v>
      </c>
      <c r="W41" s="27">
        <v>12</v>
      </c>
      <c r="X41" s="27">
        <v>600</v>
      </c>
      <c r="Y41" s="70">
        <f t="shared" si="16"/>
        <v>0.33333333333333331</v>
      </c>
      <c r="Z41" s="27">
        <f t="shared" si="17"/>
        <v>0</v>
      </c>
      <c r="AB41">
        <f t="shared" si="18"/>
        <v>9</v>
      </c>
    </row>
    <row r="42" spans="2:28" x14ac:dyDescent="0.25">
      <c r="B42" s="56" t="s">
        <v>65</v>
      </c>
      <c r="C42" s="27">
        <v>7</v>
      </c>
      <c r="D42" s="27">
        <v>9.2439999999999998</v>
      </c>
      <c r="E42" s="70">
        <f t="shared" si="6"/>
        <v>0</v>
      </c>
      <c r="F42" s="27">
        <f t="shared" si="7"/>
        <v>1</v>
      </c>
      <c r="G42" s="27">
        <v>7</v>
      </c>
      <c r="H42" s="71">
        <v>1800.056</v>
      </c>
      <c r="I42" s="70">
        <f t="shared" si="8"/>
        <v>0</v>
      </c>
      <c r="J42" s="27">
        <f t="shared" si="9"/>
        <v>1</v>
      </c>
      <c r="K42" s="27">
        <v>7.4</v>
      </c>
      <c r="L42" s="27">
        <v>600</v>
      </c>
      <c r="M42" s="70">
        <f t="shared" si="10"/>
        <v>5.7142857142857197E-2</v>
      </c>
      <c r="N42" s="27">
        <f t="shared" si="11"/>
        <v>0</v>
      </c>
      <c r="O42" s="27">
        <v>10</v>
      </c>
      <c r="P42" s="27">
        <v>600</v>
      </c>
      <c r="Q42" s="70">
        <f t="shared" si="12"/>
        <v>0.42857142857142855</v>
      </c>
      <c r="R42" s="27">
        <f t="shared" si="13"/>
        <v>0</v>
      </c>
      <c r="S42" s="27">
        <v>10</v>
      </c>
      <c r="T42" s="27">
        <v>600</v>
      </c>
      <c r="U42" s="70">
        <f t="shared" si="14"/>
        <v>0.42857142857142855</v>
      </c>
      <c r="V42" s="27">
        <f t="shared" si="15"/>
        <v>0</v>
      </c>
      <c r="W42" s="27">
        <v>10</v>
      </c>
      <c r="X42" s="27">
        <v>600</v>
      </c>
      <c r="Y42" s="70">
        <f t="shared" si="16"/>
        <v>0.42857142857142855</v>
      </c>
      <c r="Z42" s="27">
        <f t="shared" si="17"/>
        <v>0</v>
      </c>
      <c r="AB42">
        <f t="shared" si="18"/>
        <v>7</v>
      </c>
    </row>
    <row r="43" spans="2:28" x14ac:dyDescent="0.25">
      <c r="B43" s="56" t="s">
        <v>66</v>
      </c>
      <c r="C43" s="27">
        <v>7</v>
      </c>
      <c r="D43" s="27">
        <v>10.17</v>
      </c>
      <c r="E43" s="70">
        <f t="shared" si="6"/>
        <v>0</v>
      </c>
      <c r="F43" s="27">
        <f t="shared" si="7"/>
        <v>1</v>
      </c>
      <c r="G43" s="27">
        <v>7</v>
      </c>
      <c r="H43" s="71">
        <v>1800.452</v>
      </c>
      <c r="I43" s="70">
        <f t="shared" si="8"/>
        <v>0</v>
      </c>
      <c r="J43" s="27">
        <f t="shared" si="9"/>
        <v>1</v>
      </c>
      <c r="K43" s="27">
        <v>7.5</v>
      </c>
      <c r="L43" s="27">
        <v>600</v>
      </c>
      <c r="M43" s="70">
        <f t="shared" si="10"/>
        <v>7.1428571428571425E-2</v>
      </c>
      <c r="N43" s="27">
        <f t="shared" si="11"/>
        <v>0</v>
      </c>
      <c r="O43" s="27">
        <v>9</v>
      </c>
      <c r="P43" s="27">
        <v>600</v>
      </c>
      <c r="Q43" s="70">
        <f t="shared" si="12"/>
        <v>0.2857142857142857</v>
      </c>
      <c r="R43" s="27">
        <f t="shared" si="13"/>
        <v>0</v>
      </c>
      <c r="S43" s="27">
        <v>9</v>
      </c>
      <c r="T43" s="27">
        <v>600</v>
      </c>
      <c r="U43" s="70">
        <f t="shared" si="14"/>
        <v>0.2857142857142857</v>
      </c>
      <c r="V43" s="27">
        <f t="shared" si="15"/>
        <v>0</v>
      </c>
      <c r="W43" s="27">
        <v>9</v>
      </c>
      <c r="X43" s="27">
        <v>600</v>
      </c>
      <c r="Y43" s="70">
        <f t="shared" si="16"/>
        <v>0.2857142857142857</v>
      </c>
      <c r="Z43" s="27">
        <f t="shared" si="17"/>
        <v>0</v>
      </c>
      <c r="AB43">
        <f t="shared" si="18"/>
        <v>7</v>
      </c>
    </row>
    <row r="44" spans="2:28" x14ac:dyDescent="0.25">
      <c r="B44" s="56" t="s">
        <v>119</v>
      </c>
      <c r="C44" s="27">
        <v>7</v>
      </c>
      <c r="D44" s="27">
        <v>8.2899999999999991</v>
      </c>
      <c r="E44" s="70">
        <f t="shared" si="6"/>
        <v>0</v>
      </c>
      <c r="F44" s="27">
        <f t="shared" si="7"/>
        <v>1</v>
      </c>
      <c r="G44" s="27">
        <v>7</v>
      </c>
      <c r="H44" s="27">
        <v>1801.1969999999999</v>
      </c>
      <c r="I44" s="70">
        <f t="shared" si="8"/>
        <v>0</v>
      </c>
      <c r="J44" s="27">
        <f t="shared" si="9"/>
        <v>1</v>
      </c>
      <c r="K44" s="27">
        <v>7</v>
      </c>
      <c r="L44" s="27">
        <v>600</v>
      </c>
      <c r="M44" s="70">
        <f t="shared" si="10"/>
        <v>0</v>
      </c>
      <c r="N44" s="27">
        <f t="shared" si="11"/>
        <v>1</v>
      </c>
      <c r="O44" s="27">
        <v>9</v>
      </c>
      <c r="P44" s="27">
        <v>600</v>
      </c>
      <c r="Q44" s="70">
        <f t="shared" si="12"/>
        <v>0.2857142857142857</v>
      </c>
      <c r="R44" s="27">
        <f t="shared" si="13"/>
        <v>0</v>
      </c>
      <c r="S44" s="27">
        <v>9</v>
      </c>
      <c r="T44" s="27">
        <v>600</v>
      </c>
      <c r="U44" s="70">
        <f t="shared" si="14"/>
        <v>0.2857142857142857</v>
      </c>
      <c r="V44" s="27">
        <f t="shared" si="15"/>
        <v>0</v>
      </c>
      <c r="W44" s="27">
        <v>9</v>
      </c>
      <c r="X44" s="27">
        <v>600</v>
      </c>
      <c r="Y44" s="70">
        <f t="shared" si="16"/>
        <v>0.2857142857142857</v>
      </c>
      <c r="Z44" s="27">
        <f t="shared" si="17"/>
        <v>0</v>
      </c>
      <c r="AB44">
        <f t="shared" si="18"/>
        <v>7</v>
      </c>
    </row>
    <row r="45" spans="2:28" x14ac:dyDescent="0.25">
      <c r="B45" s="56" t="s">
        <v>120</v>
      </c>
      <c r="C45" s="27">
        <v>7</v>
      </c>
      <c r="D45" s="27">
        <v>8.7409999999999997</v>
      </c>
      <c r="E45" s="70">
        <f t="shared" si="6"/>
        <v>0</v>
      </c>
      <c r="F45" s="27">
        <f t="shared" si="7"/>
        <v>1</v>
      </c>
      <c r="G45" s="27">
        <v>7</v>
      </c>
      <c r="H45" s="27">
        <v>1800.0340000000001</v>
      </c>
      <c r="I45" s="70">
        <f t="shared" si="8"/>
        <v>0</v>
      </c>
      <c r="J45" s="27">
        <f t="shared" si="9"/>
        <v>1</v>
      </c>
      <c r="K45" s="27">
        <v>8</v>
      </c>
      <c r="L45" s="27">
        <v>600</v>
      </c>
      <c r="M45" s="70">
        <f t="shared" si="10"/>
        <v>0.14285714285714285</v>
      </c>
      <c r="N45" s="27">
        <f t="shared" si="11"/>
        <v>0</v>
      </c>
      <c r="O45" s="27">
        <v>10</v>
      </c>
      <c r="P45" s="27">
        <v>600</v>
      </c>
      <c r="Q45" s="70">
        <f t="shared" si="12"/>
        <v>0.42857142857142855</v>
      </c>
      <c r="R45" s="27">
        <f t="shared" si="13"/>
        <v>0</v>
      </c>
      <c r="S45" s="27">
        <v>10</v>
      </c>
      <c r="T45" s="27">
        <v>600</v>
      </c>
      <c r="U45" s="70">
        <f t="shared" si="14"/>
        <v>0.42857142857142855</v>
      </c>
      <c r="V45" s="27">
        <f t="shared" si="15"/>
        <v>0</v>
      </c>
      <c r="W45" s="27">
        <v>10</v>
      </c>
      <c r="X45" s="27">
        <v>600</v>
      </c>
      <c r="Y45" s="70">
        <f t="shared" si="16"/>
        <v>0.42857142857142855</v>
      </c>
      <c r="Z45" s="27">
        <f t="shared" si="17"/>
        <v>0</v>
      </c>
      <c r="AB45">
        <f t="shared" si="18"/>
        <v>7</v>
      </c>
    </row>
    <row r="46" spans="2:28" x14ac:dyDescent="0.25">
      <c r="B46" s="56" t="s">
        <v>67</v>
      </c>
      <c r="C46" s="27">
        <v>18</v>
      </c>
      <c r="D46" s="27">
        <v>14.568</v>
      </c>
      <c r="E46" s="70">
        <f t="shared" ref="E46:E77" si="19">(C46-$AB46)/$AB46</f>
        <v>0</v>
      </c>
      <c r="F46" s="27">
        <f t="shared" ref="F46:F77" si="20">IF(C46=$AB46,1,0)</f>
        <v>1</v>
      </c>
      <c r="G46" s="27">
        <v>19</v>
      </c>
      <c r="H46" s="71">
        <v>1800.38</v>
      </c>
      <c r="I46" s="70">
        <f t="shared" ref="I46:I77" si="21">(G46-$AB46)/$AB46</f>
        <v>5.5555555555555552E-2</v>
      </c>
      <c r="J46" s="27">
        <f t="shared" ref="J46:J77" si="22">IF(G46=$AB46,1,0)</f>
        <v>0</v>
      </c>
      <c r="K46" s="27">
        <v>22</v>
      </c>
      <c r="L46" s="27">
        <v>600</v>
      </c>
      <c r="M46" s="70">
        <f t="shared" ref="M46:M77" si="23">(K46-$AB46)/$AB46</f>
        <v>0.22222222222222221</v>
      </c>
      <c r="N46" s="27">
        <f t="shared" ref="N46:N77" si="24">IF(K46=$AB46,1,0)</f>
        <v>0</v>
      </c>
      <c r="O46" s="27">
        <v>21.5</v>
      </c>
      <c r="P46" s="27">
        <v>600</v>
      </c>
      <c r="Q46" s="70">
        <f t="shared" ref="Q46:Q77" si="25">(O46-$AB46)/$AB46</f>
        <v>0.19444444444444445</v>
      </c>
      <c r="R46" s="27">
        <f t="shared" ref="R46:R77" si="26">IF(O46=$AB46,1,0)</f>
        <v>0</v>
      </c>
      <c r="S46" s="27">
        <v>21.1</v>
      </c>
      <c r="T46" s="27">
        <v>600</v>
      </c>
      <c r="U46" s="70">
        <f t="shared" ref="U46:U77" si="27">(S46-$AB46)/$AB46</f>
        <v>0.1722222222222223</v>
      </c>
      <c r="V46" s="27">
        <f t="shared" ref="V46:V77" si="28">IF(S46=$AB46,1,0)</f>
        <v>0</v>
      </c>
      <c r="W46" s="27">
        <v>21.3</v>
      </c>
      <c r="X46" s="27">
        <v>600</v>
      </c>
      <c r="Y46" s="70">
        <f t="shared" ref="Y46:Y77" si="29">(W46-$AB46)/$AB46</f>
        <v>0.18333333333333338</v>
      </c>
      <c r="Z46" s="27">
        <f t="shared" ref="Z46:Z77" si="30">IF(W46=$AB46,1,0)</f>
        <v>0</v>
      </c>
      <c r="AB46">
        <f t="shared" si="18"/>
        <v>18</v>
      </c>
    </row>
    <row r="47" spans="2:28" x14ac:dyDescent="0.25">
      <c r="B47" s="56" t="s">
        <v>68</v>
      </c>
      <c r="C47" s="27">
        <v>17</v>
      </c>
      <c r="D47" s="27">
        <v>14.648</v>
      </c>
      <c r="E47" s="70">
        <f t="shared" si="19"/>
        <v>0</v>
      </c>
      <c r="F47" s="27">
        <f t="shared" si="20"/>
        <v>1</v>
      </c>
      <c r="G47" s="27">
        <v>19</v>
      </c>
      <c r="H47" s="71">
        <v>1800.2550000000001</v>
      </c>
      <c r="I47" s="70">
        <f t="shared" si="21"/>
        <v>0.11764705882352941</v>
      </c>
      <c r="J47" s="27">
        <f t="shared" si="22"/>
        <v>0</v>
      </c>
      <c r="K47" s="27">
        <v>22</v>
      </c>
      <c r="L47" s="27">
        <v>600</v>
      </c>
      <c r="M47" s="70">
        <f t="shared" si="23"/>
        <v>0.29411764705882354</v>
      </c>
      <c r="N47" s="27">
        <f t="shared" si="24"/>
        <v>0</v>
      </c>
      <c r="O47" s="27">
        <v>22</v>
      </c>
      <c r="P47" s="27">
        <v>600</v>
      </c>
      <c r="Q47" s="70">
        <f t="shared" si="25"/>
        <v>0.29411764705882354</v>
      </c>
      <c r="R47" s="27">
        <f t="shared" si="26"/>
        <v>0</v>
      </c>
      <c r="S47" s="27">
        <v>22</v>
      </c>
      <c r="T47" s="27">
        <v>600</v>
      </c>
      <c r="U47" s="70">
        <f t="shared" si="27"/>
        <v>0.29411764705882354</v>
      </c>
      <c r="V47" s="27">
        <f t="shared" si="28"/>
        <v>0</v>
      </c>
      <c r="W47" s="27">
        <v>22</v>
      </c>
      <c r="X47" s="27">
        <v>600</v>
      </c>
      <c r="Y47" s="70">
        <f t="shared" si="29"/>
        <v>0.29411764705882354</v>
      </c>
      <c r="Z47" s="27">
        <f t="shared" si="30"/>
        <v>0</v>
      </c>
      <c r="AB47">
        <f t="shared" si="18"/>
        <v>17</v>
      </c>
    </row>
    <row r="48" spans="2:28" x14ac:dyDescent="0.25">
      <c r="B48" s="56" t="s">
        <v>121</v>
      </c>
      <c r="C48" s="27">
        <v>18</v>
      </c>
      <c r="D48" s="27">
        <v>13.632</v>
      </c>
      <c r="E48" s="70">
        <f t="shared" si="19"/>
        <v>0</v>
      </c>
      <c r="F48" s="27">
        <f t="shared" si="20"/>
        <v>1</v>
      </c>
      <c r="G48" s="27">
        <v>20</v>
      </c>
      <c r="H48" s="27">
        <v>1801.345</v>
      </c>
      <c r="I48" s="70">
        <f t="shared" si="21"/>
        <v>0.1111111111111111</v>
      </c>
      <c r="J48" s="27">
        <f t="shared" si="22"/>
        <v>0</v>
      </c>
      <c r="K48" s="27">
        <v>21</v>
      </c>
      <c r="L48" s="27">
        <v>600</v>
      </c>
      <c r="M48" s="70">
        <f t="shared" si="23"/>
        <v>0.16666666666666666</v>
      </c>
      <c r="N48" s="27">
        <f t="shared" si="24"/>
        <v>0</v>
      </c>
      <c r="O48" s="27">
        <v>25</v>
      </c>
      <c r="P48" s="27">
        <v>600</v>
      </c>
      <c r="Q48" s="70">
        <f t="shared" si="25"/>
        <v>0.3888888888888889</v>
      </c>
      <c r="R48" s="27">
        <f t="shared" si="26"/>
        <v>0</v>
      </c>
      <c r="S48" s="27">
        <v>25</v>
      </c>
      <c r="T48" s="27">
        <v>600</v>
      </c>
      <c r="U48" s="70">
        <f t="shared" si="27"/>
        <v>0.3888888888888889</v>
      </c>
      <c r="V48" s="27">
        <f t="shared" si="28"/>
        <v>0</v>
      </c>
      <c r="W48" s="27">
        <v>25</v>
      </c>
      <c r="X48" s="27">
        <v>600</v>
      </c>
      <c r="Y48" s="70">
        <f t="shared" si="29"/>
        <v>0.3888888888888889</v>
      </c>
      <c r="Z48" s="27">
        <f t="shared" si="30"/>
        <v>0</v>
      </c>
      <c r="AB48">
        <f t="shared" si="18"/>
        <v>18</v>
      </c>
    </row>
    <row r="49" spans="2:28" x14ac:dyDescent="0.25">
      <c r="B49" s="56" t="s">
        <v>122</v>
      </c>
      <c r="C49" s="27">
        <v>17</v>
      </c>
      <c r="D49" s="27">
        <v>14.944000000000001</v>
      </c>
      <c r="E49" s="70">
        <f t="shared" si="19"/>
        <v>0</v>
      </c>
      <c r="F49" s="27">
        <f t="shared" si="20"/>
        <v>1</v>
      </c>
      <c r="G49" s="27">
        <v>20</v>
      </c>
      <c r="H49" s="27">
        <v>1801.5</v>
      </c>
      <c r="I49" s="70">
        <f t="shared" si="21"/>
        <v>0.17647058823529413</v>
      </c>
      <c r="J49" s="27">
        <f t="shared" si="22"/>
        <v>0</v>
      </c>
      <c r="K49" s="27">
        <v>22</v>
      </c>
      <c r="L49" s="27">
        <v>600</v>
      </c>
      <c r="M49" s="70">
        <f t="shared" si="23"/>
        <v>0.29411764705882354</v>
      </c>
      <c r="N49" s="27">
        <f t="shared" si="24"/>
        <v>0</v>
      </c>
      <c r="O49" s="27">
        <v>24</v>
      </c>
      <c r="P49" s="27">
        <v>600</v>
      </c>
      <c r="Q49" s="70">
        <f t="shared" si="25"/>
        <v>0.41176470588235292</v>
      </c>
      <c r="R49" s="27">
        <f t="shared" si="26"/>
        <v>0</v>
      </c>
      <c r="S49" s="27">
        <v>24</v>
      </c>
      <c r="T49" s="27">
        <v>600</v>
      </c>
      <c r="U49" s="70">
        <f t="shared" si="27"/>
        <v>0.41176470588235292</v>
      </c>
      <c r="V49" s="27">
        <f t="shared" si="28"/>
        <v>0</v>
      </c>
      <c r="W49" s="27">
        <v>24</v>
      </c>
      <c r="X49" s="27">
        <v>600</v>
      </c>
      <c r="Y49" s="70">
        <f t="shared" si="29"/>
        <v>0.41176470588235292</v>
      </c>
      <c r="Z49" s="27">
        <f t="shared" si="30"/>
        <v>0</v>
      </c>
      <c r="AB49">
        <f t="shared" si="18"/>
        <v>17</v>
      </c>
    </row>
    <row r="50" spans="2:28" x14ac:dyDescent="0.25">
      <c r="B50" s="56" t="s">
        <v>69</v>
      </c>
      <c r="C50" s="27">
        <v>12</v>
      </c>
      <c r="D50" s="27">
        <v>18.876999999999999</v>
      </c>
      <c r="E50" s="70">
        <f t="shared" si="19"/>
        <v>0</v>
      </c>
      <c r="F50" s="27">
        <f t="shared" si="20"/>
        <v>1</v>
      </c>
      <c r="G50" s="27">
        <v>13</v>
      </c>
      <c r="H50" s="71">
        <v>1800.1880000000001</v>
      </c>
      <c r="I50" s="70">
        <f t="shared" si="21"/>
        <v>8.3333333333333329E-2</v>
      </c>
      <c r="J50" s="27">
        <f t="shared" si="22"/>
        <v>0</v>
      </c>
      <c r="K50" s="27">
        <v>14.5</v>
      </c>
      <c r="L50" s="27">
        <v>600</v>
      </c>
      <c r="M50" s="70">
        <f t="shared" si="23"/>
        <v>0.20833333333333334</v>
      </c>
      <c r="N50" s="27">
        <f t="shared" si="24"/>
        <v>0</v>
      </c>
      <c r="O50" s="27">
        <v>17</v>
      </c>
      <c r="P50" s="27">
        <v>600</v>
      </c>
      <c r="Q50" s="70">
        <f t="shared" si="25"/>
        <v>0.41666666666666669</v>
      </c>
      <c r="R50" s="27">
        <f t="shared" si="26"/>
        <v>0</v>
      </c>
      <c r="S50" s="27">
        <v>17</v>
      </c>
      <c r="T50" s="27">
        <v>600</v>
      </c>
      <c r="U50" s="70">
        <f t="shared" si="27"/>
        <v>0.41666666666666669</v>
      </c>
      <c r="V50" s="27">
        <f t="shared" si="28"/>
        <v>0</v>
      </c>
      <c r="W50" s="27">
        <v>17</v>
      </c>
      <c r="X50" s="27">
        <v>600</v>
      </c>
      <c r="Y50" s="70">
        <f t="shared" si="29"/>
        <v>0.41666666666666669</v>
      </c>
      <c r="Z50" s="27">
        <f t="shared" si="30"/>
        <v>0</v>
      </c>
      <c r="AB50">
        <f t="shared" si="18"/>
        <v>12</v>
      </c>
    </row>
    <row r="51" spans="2:28" x14ac:dyDescent="0.25">
      <c r="B51" s="56" t="s">
        <v>70</v>
      </c>
      <c r="C51" s="27">
        <v>12</v>
      </c>
      <c r="D51" s="27">
        <v>30.98</v>
      </c>
      <c r="E51" s="70">
        <f t="shared" si="19"/>
        <v>0</v>
      </c>
      <c r="F51" s="27">
        <f t="shared" si="20"/>
        <v>1</v>
      </c>
      <c r="G51" s="27">
        <v>13</v>
      </c>
      <c r="H51" s="71">
        <v>1800.2080000000001</v>
      </c>
      <c r="I51" s="70">
        <f t="shared" si="21"/>
        <v>8.3333333333333329E-2</v>
      </c>
      <c r="J51" s="27">
        <f t="shared" si="22"/>
        <v>0</v>
      </c>
      <c r="K51" s="27">
        <v>14.6</v>
      </c>
      <c r="L51" s="27">
        <v>600</v>
      </c>
      <c r="M51" s="70">
        <f t="shared" si="23"/>
        <v>0.21666666666666665</v>
      </c>
      <c r="N51" s="27">
        <f t="shared" si="24"/>
        <v>0</v>
      </c>
      <c r="O51" s="27">
        <v>18</v>
      </c>
      <c r="P51" s="27">
        <v>600</v>
      </c>
      <c r="Q51" s="70">
        <f t="shared" si="25"/>
        <v>0.5</v>
      </c>
      <c r="R51" s="27">
        <f t="shared" si="26"/>
        <v>0</v>
      </c>
      <c r="S51" s="27">
        <v>18</v>
      </c>
      <c r="T51" s="27">
        <v>600</v>
      </c>
      <c r="U51" s="70">
        <f t="shared" si="27"/>
        <v>0.5</v>
      </c>
      <c r="V51" s="27">
        <f t="shared" si="28"/>
        <v>0</v>
      </c>
      <c r="W51" s="27">
        <v>18</v>
      </c>
      <c r="X51" s="27">
        <v>600</v>
      </c>
      <c r="Y51" s="70">
        <f t="shared" si="29"/>
        <v>0.5</v>
      </c>
      <c r="Z51" s="27">
        <f t="shared" si="30"/>
        <v>0</v>
      </c>
      <c r="AB51">
        <f t="shared" si="18"/>
        <v>12</v>
      </c>
    </row>
    <row r="52" spans="2:28" x14ac:dyDescent="0.25">
      <c r="B52" s="56" t="s">
        <v>123</v>
      </c>
      <c r="C52" s="27">
        <v>12</v>
      </c>
      <c r="D52" s="27">
        <v>18.879000000000001</v>
      </c>
      <c r="E52" s="70">
        <f t="shared" si="19"/>
        <v>0</v>
      </c>
      <c r="F52" s="27">
        <f t="shared" si="20"/>
        <v>1</v>
      </c>
      <c r="G52" s="27">
        <v>13</v>
      </c>
      <c r="H52" s="27">
        <v>1800.826</v>
      </c>
      <c r="I52" s="70">
        <f t="shared" si="21"/>
        <v>8.3333333333333329E-2</v>
      </c>
      <c r="J52" s="27">
        <f t="shared" si="22"/>
        <v>0</v>
      </c>
      <c r="K52" s="27">
        <v>15</v>
      </c>
      <c r="L52" s="27">
        <v>600</v>
      </c>
      <c r="M52" s="70">
        <f t="shared" si="23"/>
        <v>0.25</v>
      </c>
      <c r="N52" s="27">
        <f t="shared" si="24"/>
        <v>0</v>
      </c>
      <c r="O52" s="27">
        <v>16</v>
      </c>
      <c r="P52" s="27">
        <v>600</v>
      </c>
      <c r="Q52" s="70">
        <f t="shared" si="25"/>
        <v>0.33333333333333331</v>
      </c>
      <c r="R52" s="27">
        <f t="shared" si="26"/>
        <v>0</v>
      </c>
      <c r="S52" s="27">
        <v>16</v>
      </c>
      <c r="T52" s="27">
        <v>600</v>
      </c>
      <c r="U52" s="70">
        <f t="shared" si="27"/>
        <v>0.33333333333333331</v>
      </c>
      <c r="V52" s="27">
        <f t="shared" si="28"/>
        <v>0</v>
      </c>
      <c r="W52" s="27">
        <v>16</v>
      </c>
      <c r="X52" s="27">
        <v>600</v>
      </c>
      <c r="Y52" s="70">
        <f t="shared" si="29"/>
        <v>0.33333333333333331</v>
      </c>
      <c r="Z52" s="27">
        <f t="shared" si="30"/>
        <v>0</v>
      </c>
      <c r="AB52">
        <f t="shared" si="18"/>
        <v>12</v>
      </c>
    </row>
    <row r="53" spans="2:28" x14ac:dyDescent="0.25">
      <c r="B53" s="56" t="s">
        <v>124</v>
      </c>
      <c r="C53" s="27">
        <v>12</v>
      </c>
      <c r="D53" s="27">
        <v>17.584</v>
      </c>
      <c r="E53" s="70">
        <f t="shared" si="19"/>
        <v>0</v>
      </c>
      <c r="F53" s="27">
        <f t="shared" si="20"/>
        <v>1</v>
      </c>
      <c r="G53" s="27">
        <v>14</v>
      </c>
      <c r="H53" s="27">
        <v>1800.953</v>
      </c>
      <c r="I53" s="70">
        <f t="shared" si="21"/>
        <v>0.16666666666666666</v>
      </c>
      <c r="J53" s="27">
        <f t="shared" si="22"/>
        <v>0</v>
      </c>
      <c r="K53" s="27">
        <v>15</v>
      </c>
      <c r="L53" s="27">
        <v>600</v>
      </c>
      <c r="M53" s="70">
        <f t="shared" si="23"/>
        <v>0.25</v>
      </c>
      <c r="N53" s="27">
        <f t="shared" si="24"/>
        <v>0</v>
      </c>
      <c r="O53" s="27">
        <v>16</v>
      </c>
      <c r="P53" s="27">
        <v>600</v>
      </c>
      <c r="Q53" s="70">
        <f t="shared" si="25"/>
        <v>0.33333333333333331</v>
      </c>
      <c r="R53" s="27">
        <f t="shared" si="26"/>
        <v>0</v>
      </c>
      <c r="S53" s="27">
        <v>16</v>
      </c>
      <c r="T53" s="27">
        <v>600</v>
      </c>
      <c r="U53" s="70">
        <f t="shared" si="27"/>
        <v>0.33333333333333331</v>
      </c>
      <c r="V53" s="27">
        <f t="shared" si="28"/>
        <v>0</v>
      </c>
      <c r="W53" s="27">
        <v>16</v>
      </c>
      <c r="X53" s="27">
        <v>600</v>
      </c>
      <c r="Y53" s="70">
        <f t="shared" si="29"/>
        <v>0.33333333333333331</v>
      </c>
      <c r="Z53" s="27">
        <f t="shared" si="30"/>
        <v>0</v>
      </c>
      <c r="AB53">
        <f t="shared" si="18"/>
        <v>12</v>
      </c>
    </row>
    <row r="54" spans="2:28" x14ac:dyDescent="0.25">
      <c r="B54" s="56" t="s">
        <v>71</v>
      </c>
      <c r="C54" s="27">
        <v>9</v>
      </c>
      <c r="D54" s="27">
        <v>28.140999999999998</v>
      </c>
      <c r="E54" s="70">
        <f t="shared" si="19"/>
        <v>0</v>
      </c>
      <c r="F54" s="27">
        <f t="shared" si="20"/>
        <v>1</v>
      </c>
      <c r="G54" s="27">
        <v>10</v>
      </c>
      <c r="H54" s="71">
        <v>1800.2470000000001</v>
      </c>
      <c r="I54" s="70">
        <f t="shared" si="21"/>
        <v>0.1111111111111111</v>
      </c>
      <c r="J54" s="27">
        <f t="shared" si="22"/>
        <v>0</v>
      </c>
      <c r="K54" s="27">
        <v>11</v>
      </c>
      <c r="L54" s="27">
        <v>600</v>
      </c>
      <c r="M54" s="70">
        <f t="shared" si="23"/>
        <v>0.22222222222222221</v>
      </c>
      <c r="N54" s="27">
        <f t="shared" si="24"/>
        <v>0</v>
      </c>
      <c r="O54" s="27">
        <v>11</v>
      </c>
      <c r="P54" s="27">
        <v>600</v>
      </c>
      <c r="Q54" s="70">
        <f t="shared" si="25"/>
        <v>0.22222222222222221</v>
      </c>
      <c r="R54" s="27">
        <f t="shared" si="26"/>
        <v>0</v>
      </c>
      <c r="S54" s="27">
        <v>11</v>
      </c>
      <c r="T54" s="27">
        <v>600</v>
      </c>
      <c r="U54" s="70">
        <f t="shared" si="27"/>
        <v>0.22222222222222221</v>
      </c>
      <c r="V54" s="27">
        <f t="shared" si="28"/>
        <v>0</v>
      </c>
      <c r="W54" s="27">
        <v>11</v>
      </c>
      <c r="X54" s="27">
        <v>600</v>
      </c>
      <c r="Y54" s="70">
        <f t="shared" si="29"/>
        <v>0.22222222222222221</v>
      </c>
      <c r="Z54" s="27">
        <f t="shared" si="30"/>
        <v>0</v>
      </c>
      <c r="AB54">
        <f t="shared" si="18"/>
        <v>9</v>
      </c>
    </row>
    <row r="55" spans="2:28" x14ac:dyDescent="0.25">
      <c r="B55" s="56" t="s">
        <v>72</v>
      </c>
      <c r="C55" s="27">
        <v>9</v>
      </c>
      <c r="D55" s="27">
        <v>45.134999999999998</v>
      </c>
      <c r="E55" s="70">
        <f t="shared" si="19"/>
        <v>0</v>
      </c>
      <c r="F55" s="27">
        <f t="shared" si="20"/>
        <v>1</v>
      </c>
      <c r="G55" s="27">
        <v>10</v>
      </c>
      <c r="H55" s="71">
        <v>1800.2449999999999</v>
      </c>
      <c r="I55" s="70">
        <f t="shared" si="21"/>
        <v>0.1111111111111111</v>
      </c>
      <c r="J55" s="27">
        <f t="shared" si="22"/>
        <v>0</v>
      </c>
      <c r="K55" s="27">
        <v>11</v>
      </c>
      <c r="L55" s="27">
        <v>600</v>
      </c>
      <c r="M55" s="70">
        <f t="shared" si="23"/>
        <v>0.22222222222222221</v>
      </c>
      <c r="N55" s="27">
        <f t="shared" si="24"/>
        <v>0</v>
      </c>
      <c r="O55" s="27">
        <v>12</v>
      </c>
      <c r="P55" s="27">
        <v>600</v>
      </c>
      <c r="Q55" s="70">
        <f t="shared" si="25"/>
        <v>0.33333333333333331</v>
      </c>
      <c r="R55" s="27">
        <f t="shared" si="26"/>
        <v>0</v>
      </c>
      <c r="S55" s="27">
        <v>12</v>
      </c>
      <c r="T55" s="27">
        <v>600</v>
      </c>
      <c r="U55" s="70">
        <f t="shared" si="27"/>
        <v>0.33333333333333331</v>
      </c>
      <c r="V55" s="27">
        <f t="shared" si="28"/>
        <v>0</v>
      </c>
      <c r="W55" s="27">
        <v>12</v>
      </c>
      <c r="X55" s="27">
        <v>600</v>
      </c>
      <c r="Y55" s="70">
        <f t="shared" si="29"/>
        <v>0.33333333333333331</v>
      </c>
      <c r="Z55" s="27">
        <f t="shared" si="30"/>
        <v>0</v>
      </c>
      <c r="AB55">
        <f t="shared" si="18"/>
        <v>9</v>
      </c>
    </row>
    <row r="56" spans="2:28" x14ac:dyDescent="0.25">
      <c r="B56" s="56" t="s">
        <v>125</v>
      </c>
      <c r="C56" s="27">
        <v>9</v>
      </c>
      <c r="D56" s="27">
        <v>20.337</v>
      </c>
      <c r="E56" s="70">
        <f t="shared" si="19"/>
        <v>0</v>
      </c>
      <c r="F56" s="27">
        <f t="shared" si="20"/>
        <v>1</v>
      </c>
      <c r="G56" s="27">
        <v>10</v>
      </c>
      <c r="H56" s="27">
        <v>1800.7919999999999</v>
      </c>
      <c r="I56" s="70">
        <f t="shared" si="21"/>
        <v>0.1111111111111111</v>
      </c>
      <c r="J56" s="27">
        <f t="shared" si="22"/>
        <v>0</v>
      </c>
      <c r="K56" s="27">
        <v>11</v>
      </c>
      <c r="L56" s="27">
        <v>600</v>
      </c>
      <c r="M56" s="70">
        <f t="shared" si="23"/>
        <v>0.22222222222222221</v>
      </c>
      <c r="N56" s="27">
        <f t="shared" si="24"/>
        <v>0</v>
      </c>
      <c r="O56" s="27">
        <v>12</v>
      </c>
      <c r="P56" s="27">
        <v>600</v>
      </c>
      <c r="Q56" s="70">
        <f t="shared" si="25"/>
        <v>0.33333333333333331</v>
      </c>
      <c r="R56" s="27">
        <f t="shared" si="26"/>
        <v>0</v>
      </c>
      <c r="S56" s="27">
        <v>12</v>
      </c>
      <c r="T56" s="27">
        <v>600</v>
      </c>
      <c r="U56" s="70">
        <f t="shared" si="27"/>
        <v>0.33333333333333331</v>
      </c>
      <c r="V56" s="27">
        <f t="shared" si="28"/>
        <v>0</v>
      </c>
      <c r="W56" s="27">
        <v>12</v>
      </c>
      <c r="X56" s="27">
        <v>600</v>
      </c>
      <c r="Y56" s="70">
        <f t="shared" si="29"/>
        <v>0.33333333333333331</v>
      </c>
      <c r="Z56" s="27">
        <f t="shared" si="30"/>
        <v>0</v>
      </c>
      <c r="AB56">
        <f t="shared" si="18"/>
        <v>9</v>
      </c>
    </row>
    <row r="57" spans="2:28" x14ac:dyDescent="0.25">
      <c r="B57" s="56" t="s">
        <v>126</v>
      </c>
      <c r="C57" s="27">
        <v>9</v>
      </c>
      <c r="D57" s="27">
        <v>15.606999999999999</v>
      </c>
      <c r="E57" s="70">
        <f t="shared" si="19"/>
        <v>0</v>
      </c>
      <c r="F57" s="27">
        <f t="shared" si="20"/>
        <v>1</v>
      </c>
      <c r="G57" s="27">
        <v>10</v>
      </c>
      <c r="H57" s="27">
        <v>1801.2280000000001</v>
      </c>
      <c r="I57" s="70">
        <f t="shared" si="21"/>
        <v>0.1111111111111111</v>
      </c>
      <c r="J57" s="27">
        <f t="shared" si="22"/>
        <v>0</v>
      </c>
      <c r="K57" s="27">
        <v>11</v>
      </c>
      <c r="L57" s="27">
        <v>600</v>
      </c>
      <c r="M57" s="70">
        <f t="shared" si="23"/>
        <v>0.22222222222222221</v>
      </c>
      <c r="N57" s="27">
        <f t="shared" si="24"/>
        <v>0</v>
      </c>
      <c r="O57" s="27">
        <v>12</v>
      </c>
      <c r="P57" s="27">
        <v>600</v>
      </c>
      <c r="Q57" s="70">
        <f t="shared" si="25"/>
        <v>0.33333333333333331</v>
      </c>
      <c r="R57" s="27">
        <f t="shared" si="26"/>
        <v>0</v>
      </c>
      <c r="S57" s="27">
        <v>12</v>
      </c>
      <c r="T57" s="27">
        <v>600</v>
      </c>
      <c r="U57" s="70">
        <f t="shared" si="27"/>
        <v>0.33333333333333331</v>
      </c>
      <c r="V57" s="27">
        <f t="shared" si="28"/>
        <v>0</v>
      </c>
      <c r="W57" s="27">
        <v>12</v>
      </c>
      <c r="X57" s="27">
        <v>600</v>
      </c>
      <c r="Y57" s="70">
        <f t="shared" si="29"/>
        <v>0.33333333333333331</v>
      </c>
      <c r="Z57" s="27">
        <f t="shared" si="30"/>
        <v>0</v>
      </c>
      <c r="AB57">
        <f t="shared" si="18"/>
        <v>9</v>
      </c>
    </row>
    <row r="58" spans="2:28" x14ac:dyDescent="0.25">
      <c r="B58" s="56" t="s">
        <v>73</v>
      </c>
      <c r="C58" s="27">
        <v>7</v>
      </c>
      <c r="D58" s="27">
        <v>52.192999999999998</v>
      </c>
      <c r="E58" s="70">
        <f t="shared" si="19"/>
        <v>0</v>
      </c>
      <c r="F58" s="27">
        <f t="shared" si="20"/>
        <v>1</v>
      </c>
      <c r="G58" s="27">
        <v>8</v>
      </c>
      <c r="H58" s="71">
        <v>1801.3030000000001</v>
      </c>
      <c r="I58" s="70">
        <f t="shared" si="21"/>
        <v>0.14285714285714285</v>
      </c>
      <c r="J58" s="27">
        <f t="shared" si="22"/>
        <v>0</v>
      </c>
      <c r="K58" s="27">
        <v>8</v>
      </c>
      <c r="L58" s="27">
        <v>600</v>
      </c>
      <c r="M58" s="70">
        <f t="shared" si="23"/>
        <v>0.14285714285714285</v>
      </c>
      <c r="N58" s="27">
        <f t="shared" si="24"/>
        <v>0</v>
      </c>
      <c r="O58" s="27">
        <v>10</v>
      </c>
      <c r="P58" s="27">
        <v>600</v>
      </c>
      <c r="Q58" s="70">
        <f t="shared" si="25"/>
        <v>0.42857142857142855</v>
      </c>
      <c r="R58" s="27">
        <f t="shared" si="26"/>
        <v>0</v>
      </c>
      <c r="S58" s="27">
        <v>10</v>
      </c>
      <c r="T58" s="27">
        <v>600</v>
      </c>
      <c r="U58" s="70">
        <f t="shared" si="27"/>
        <v>0.42857142857142855</v>
      </c>
      <c r="V58" s="27">
        <f t="shared" si="28"/>
        <v>0</v>
      </c>
      <c r="W58" s="27">
        <v>10</v>
      </c>
      <c r="X58" s="27">
        <v>600</v>
      </c>
      <c r="Y58" s="70">
        <f t="shared" si="29"/>
        <v>0.42857142857142855</v>
      </c>
      <c r="Z58" s="27">
        <f t="shared" si="30"/>
        <v>0</v>
      </c>
      <c r="AB58">
        <f t="shared" si="18"/>
        <v>7</v>
      </c>
    </row>
    <row r="59" spans="2:28" x14ac:dyDescent="0.25">
      <c r="B59" s="56" t="s">
        <v>74</v>
      </c>
      <c r="C59" s="27">
        <v>7</v>
      </c>
      <c r="D59" s="27">
        <v>58.014000000000003</v>
      </c>
      <c r="E59" s="70">
        <f t="shared" si="19"/>
        <v>0</v>
      </c>
      <c r="F59" s="27">
        <f t="shared" si="20"/>
        <v>1</v>
      </c>
      <c r="G59" s="27">
        <v>8</v>
      </c>
      <c r="H59" s="71">
        <v>1800.067</v>
      </c>
      <c r="I59" s="70">
        <f t="shared" si="21"/>
        <v>0.14285714285714285</v>
      </c>
      <c r="J59" s="27">
        <f t="shared" si="22"/>
        <v>0</v>
      </c>
      <c r="K59" s="27">
        <v>8</v>
      </c>
      <c r="L59" s="27">
        <v>600</v>
      </c>
      <c r="M59" s="70">
        <f t="shared" si="23"/>
        <v>0.14285714285714285</v>
      </c>
      <c r="N59" s="27">
        <f t="shared" si="24"/>
        <v>0</v>
      </c>
      <c r="O59" s="27">
        <v>10</v>
      </c>
      <c r="P59" s="27">
        <v>600</v>
      </c>
      <c r="Q59" s="70">
        <f t="shared" si="25"/>
        <v>0.42857142857142855</v>
      </c>
      <c r="R59" s="27">
        <f t="shared" si="26"/>
        <v>0</v>
      </c>
      <c r="S59" s="27">
        <v>10</v>
      </c>
      <c r="T59" s="27">
        <v>600</v>
      </c>
      <c r="U59" s="70">
        <f t="shared" si="27"/>
        <v>0.42857142857142855</v>
      </c>
      <c r="V59" s="27">
        <f t="shared" si="28"/>
        <v>0</v>
      </c>
      <c r="W59" s="27">
        <v>10</v>
      </c>
      <c r="X59" s="27">
        <v>600</v>
      </c>
      <c r="Y59" s="70">
        <f t="shared" si="29"/>
        <v>0.42857142857142855</v>
      </c>
      <c r="Z59" s="27">
        <f t="shared" si="30"/>
        <v>0</v>
      </c>
      <c r="AB59">
        <f t="shared" si="18"/>
        <v>7</v>
      </c>
    </row>
    <row r="60" spans="2:28" x14ac:dyDescent="0.25">
      <c r="B60" s="56" t="s">
        <v>127</v>
      </c>
      <c r="C60" s="27">
        <v>7</v>
      </c>
      <c r="D60" s="27">
        <v>19.271000000000001</v>
      </c>
      <c r="E60" s="70">
        <f t="shared" si="19"/>
        <v>0</v>
      </c>
      <c r="F60" s="27">
        <f t="shared" si="20"/>
        <v>1</v>
      </c>
      <c r="G60" s="27">
        <v>8</v>
      </c>
      <c r="H60" s="27">
        <v>1800.3440000000001</v>
      </c>
      <c r="I60" s="70">
        <f t="shared" si="21"/>
        <v>0.14285714285714285</v>
      </c>
      <c r="J60" s="27">
        <f t="shared" si="22"/>
        <v>0</v>
      </c>
      <c r="K60" s="27">
        <v>8</v>
      </c>
      <c r="L60" s="27">
        <v>600</v>
      </c>
      <c r="M60" s="70">
        <f t="shared" si="23"/>
        <v>0.14285714285714285</v>
      </c>
      <c r="N60" s="27">
        <f t="shared" si="24"/>
        <v>0</v>
      </c>
      <c r="O60" s="27">
        <v>9</v>
      </c>
      <c r="P60" s="27">
        <v>600</v>
      </c>
      <c r="Q60" s="70">
        <f t="shared" si="25"/>
        <v>0.2857142857142857</v>
      </c>
      <c r="R60" s="27">
        <f t="shared" si="26"/>
        <v>0</v>
      </c>
      <c r="S60" s="27">
        <v>9</v>
      </c>
      <c r="T60" s="27">
        <v>600</v>
      </c>
      <c r="U60" s="70">
        <f t="shared" si="27"/>
        <v>0.2857142857142857</v>
      </c>
      <c r="V60" s="27">
        <f t="shared" si="28"/>
        <v>0</v>
      </c>
      <c r="W60" s="27">
        <v>9</v>
      </c>
      <c r="X60" s="27">
        <v>600</v>
      </c>
      <c r="Y60" s="70">
        <f t="shared" si="29"/>
        <v>0.2857142857142857</v>
      </c>
      <c r="Z60" s="27">
        <f t="shared" si="30"/>
        <v>0</v>
      </c>
      <c r="AB60">
        <f t="shared" si="18"/>
        <v>7</v>
      </c>
    </row>
    <row r="61" spans="2:28" x14ac:dyDescent="0.25">
      <c r="B61" s="56" t="s">
        <v>128</v>
      </c>
      <c r="C61" s="27">
        <v>7</v>
      </c>
      <c r="D61" s="27">
        <v>19.651</v>
      </c>
      <c r="E61" s="70">
        <f t="shared" si="19"/>
        <v>0</v>
      </c>
      <c r="F61" s="27">
        <f t="shared" si="20"/>
        <v>1</v>
      </c>
      <c r="G61" s="27">
        <v>8</v>
      </c>
      <c r="H61" s="27">
        <v>1805.441</v>
      </c>
      <c r="I61" s="70">
        <f t="shared" si="21"/>
        <v>0.14285714285714285</v>
      </c>
      <c r="J61" s="27">
        <f t="shared" si="22"/>
        <v>0</v>
      </c>
      <c r="K61" s="27">
        <v>8</v>
      </c>
      <c r="L61" s="27">
        <v>600</v>
      </c>
      <c r="M61" s="70">
        <f t="shared" si="23"/>
        <v>0.14285714285714285</v>
      </c>
      <c r="N61" s="27">
        <f t="shared" si="24"/>
        <v>0</v>
      </c>
      <c r="O61" s="27">
        <v>10</v>
      </c>
      <c r="P61" s="27">
        <v>600</v>
      </c>
      <c r="Q61" s="70">
        <f t="shared" si="25"/>
        <v>0.42857142857142855</v>
      </c>
      <c r="R61" s="27">
        <f t="shared" si="26"/>
        <v>0</v>
      </c>
      <c r="S61" s="27">
        <v>10</v>
      </c>
      <c r="T61" s="27">
        <v>600</v>
      </c>
      <c r="U61" s="70">
        <f t="shared" si="27"/>
        <v>0.42857142857142855</v>
      </c>
      <c r="V61" s="27">
        <f t="shared" si="28"/>
        <v>0</v>
      </c>
      <c r="W61" s="27">
        <v>10</v>
      </c>
      <c r="X61" s="27">
        <v>600</v>
      </c>
      <c r="Y61" s="70">
        <f t="shared" si="29"/>
        <v>0.42857142857142855</v>
      </c>
      <c r="Z61" s="27">
        <f t="shared" si="30"/>
        <v>0</v>
      </c>
      <c r="AB61">
        <f t="shared" si="18"/>
        <v>7</v>
      </c>
    </row>
    <row r="62" spans="2:28" x14ac:dyDescent="0.25">
      <c r="B62" s="56" t="s">
        <v>75</v>
      </c>
      <c r="C62" s="27">
        <v>18</v>
      </c>
      <c r="D62" s="27">
        <v>47.627000000000002</v>
      </c>
      <c r="E62" s="70">
        <f t="shared" si="19"/>
        <v>0</v>
      </c>
      <c r="F62" s="27">
        <f t="shared" si="20"/>
        <v>1</v>
      </c>
      <c r="G62" s="27">
        <v>21</v>
      </c>
      <c r="H62" s="71">
        <v>1800.3140000000001</v>
      </c>
      <c r="I62" s="70">
        <f t="shared" si="21"/>
        <v>0.16666666666666666</v>
      </c>
      <c r="J62" s="27">
        <f t="shared" si="22"/>
        <v>0</v>
      </c>
      <c r="K62" s="27">
        <v>23.4</v>
      </c>
      <c r="L62" s="27">
        <v>600</v>
      </c>
      <c r="M62" s="70">
        <f t="shared" si="23"/>
        <v>0.29999999999999993</v>
      </c>
      <c r="N62" s="27">
        <f t="shared" si="24"/>
        <v>0</v>
      </c>
      <c r="O62" s="27">
        <v>23</v>
      </c>
      <c r="P62" s="27">
        <v>600</v>
      </c>
      <c r="Q62" s="70">
        <f t="shared" si="25"/>
        <v>0.27777777777777779</v>
      </c>
      <c r="R62" s="27">
        <f t="shared" si="26"/>
        <v>0</v>
      </c>
      <c r="S62" s="27">
        <v>23</v>
      </c>
      <c r="T62" s="27">
        <v>600</v>
      </c>
      <c r="U62" s="70">
        <f t="shared" si="27"/>
        <v>0.27777777777777779</v>
      </c>
      <c r="V62" s="27">
        <f t="shared" si="28"/>
        <v>0</v>
      </c>
      <c r="W62" s="27">
        <v>23</v>
      </c>
      <c r="X62" s="27">
        <v>600</v>
      </c>
      <c r="Y62" s="70">
        <f t="shared" si="29"/>
        <v>0.27777777777777779</v>
      </c>
      <c r="Z62" s="27">
        <f t="shared" si="30"/>
        <v>0</v>
      </c>
      <c r="AB62">
        <f t="shared" ref="AB62:AB109" si="31">MIN(W62,S62,O62,K62,G62,C62)</f>
        <v>18</v>
      </c>
    </row>
    <row r="63" spans="2:28" x14ac:dyDescent="0.25">
      <c r="B63" s="56" t="s">
        <v>76</v>
      </c>
      <c r="C63" s="27">
        <v>19</v>
      </c>
      <c r="D63" s="27">
        <v>49.395000000000003</v>
      </c>
      <c r="E63" s="70">
        <f t="shared" si="19"/>
        <v>0</v>
      </c>
      <c r="F63" s="27">
        <f t="shared" si="20"/>
        <v>1</v>
      </c>
      <c r="G63" s="27">
        <v>21</v>
      </c>
      <c r="H63" s="71">
        <v>1800.212</v>
      </c>
      <c r="I63" s="70">
        <f t="shared" si="21"/>
        <v>0.10526315789473684</v>
      </c>
      <c r="J63" s="27">
        <f t="shared" si="22"/>
        <v>0</v>
      </c>
      <c r="K63" s="27">
        <v>24</v>
      </c>
      <c r="L63" s="27">
        <v>600</v>
      </c>
      <c r="M63" s="70">
        <f t="shared" si="23"/>
        <v>0.26315789473684209</v>
      </c>
      <c r="N63" s="27">
        <f t="shared" si="24"/>
        <v>0</v>
      </c>
      <c r="O63" s="27">
        <v>25</v>
      </c>
      <c r="P63" s="27">
        <v>600</v>
      </c>
      <c r="Q63" s="70">
        <f t="shared" si="25"/>
        <v>0.31578947368421051</v>
      </c>
      <c r="R63" s="27">
        <f t="shared" si="26"/>
        <v>0</v>
      </c>
      <c r="S63" s="27">
        <v>25</v>
      </c>
      <c r="T63" s="27">
        <v>600</v>
      </c>
      <c r="U63" s="70">
        <f t="shared" si="27"/>
        <v>0.31578947368421051</v>
      </c>
      <c r="V63" s="27">
        <f t="shared" si="28"/>
        <v>0</v>
      </c>
      <c r="W63" s="27">
        <v>25</v>
      </c>
      <c r="X63" s="27">
        <v>600</v>
      </c>
      <c r="Y63" s="70">
        <f t="shared" si="29"/>
        <v>0.31578947368421051</v>
      </c>
      <c r="Z63" s="27">
        <f t="shared" si="30"/>
        <v>0</v>
      </c>
      <c r="AB63">
        <f t="shared" si="31"/>
        <v>19</v>
      </c>
    </row>
    <row r="64" spans="2:28" x14ac:dyDescent="0.25">
      <c r="B64" s="56" t="s">
        <v>129</v>
      </c>
      <c r="C64" s="27">
        <v>18</v>
      </c>
      <c r="D64" s="27">
        <v>27.882000000000001</v>
      </c>
      <c r="E64" s="70">
        <f t="shared" si="19"/>
        <v>0</v>
      </c>
      <c r="F64" s="27">
        <f t="shared" si="20"/>
        <v>1</v>
      </c>
      <c r="G64" s="27">
        <v>22</v>
      </c>
      <c r="H64" s="27">
        <v>1800.1120000000001</v>
      </c>
      <c r="I64" s="70">
        <f t="shared" si="21"/>
        <v>0.22222222222222221</v>
      </c>
      <c r="J64" s="27">
        <f t="shared" si="22"/>
        <v>0</v>
      </c>
      <c r="K64" s="27">
        <v>24</v>
      </c>
      <c r="L64" s="27">
        <v>600</v>
      </c>
      <c r="M64" s="70">
        <f t="shared" si="23"/>
        <v>0.33333333333333331</v>
      </c>
      <c r="N64" s="27">
        <f t="shared" si="24"/>
        <v>0</v>
      </c>
      <c r="O64" s="27">
        <v>27</v>
      </c>
      <c r="P64" s="27">
        <v>600</v>
      </c>
      <c r="Q64" s="70">
        <f t="shared" si="25"/>
        <v>0.5</v>
      </c>
      <c r="R64" s="27">
        <f t="shared" si="26"/>
        <v>0</v>
      </c>
      <c r="S64" s="27">
        <v>27</v>
      </c>
      <c r="T64" s="27">
        <v>600</v>
      </c>
      <c r="U64" s="70">
        <f t="shared" si="27"/>
        <v>0.5</v>
      </c>
      <c r="V64" s="27">
        <f t="shared" si="28"/>
        <v>0</v>
      </c>
      <c r="W64" s="27">
        <v>27</v>
      </c>
      <c r="X64" s="27">
        <v>600</v>
      </c>
      <c r="Y64" s="70">
        <f t="shared" si="29"/>
        <v>0.5</v>
      </c>
      <c r="Z64" s="27">
        <f t="shared" si="30"/>
        <v>0</v>
      </c>
      <c r="AB64">
        <f t="shared" si="31"/>
        <v>18</v>
      </c>
    </row>
    <row r="65" spans="2:28" x14ac:dyDescent="0.25">
      <c r="B65" s="56" t="s">
        <v>130</v>
      </c>
      <c r="C65" s="27">
        <v>18</v>
      </c>
      <c r="D65" s="27">
        <v>29.103999999999999</v>
      </c>
      <c r="E65" s="70">
        <f t="shared" si="19"/>
        <v>0</v>
      </c>
      <c r="F65" s="27">
        <f t="shared" si="20"/>
        <v>1</v>
      </c>
      <c r="G65" s="27">
        <v>22</v>
      </c>
      <c r="H65" s="27">
        <v>1800.162</v>
      </c>
      <c r="I65" s="70">
        <f t="shared" si="21"/>
        <v>0.22222222222222221</v>
      </c>
      <c r="J65" s="27">
        <f t="shared" si="22"/>
        <v>0</v>
      </c>
      <c r="K65" s="27">
        <v>24</v>
      </c>
      <c r="L65" s="27">
        <v>600</v>
      </c>
      <c r="M65" s="70">
        <f t="shared" si="23"/>
        <v>0.33333333333333331</v>
      </c>
      <c r="N65" s="27">
        <f t="shared" si="24"/>
        <v>0</v>
      </c>
      <c r="O65" s="27">
        <v>23</v>
      </c>
      <c r="P65" s="27">
        <v>600</v>
      </c>
      <c r="Q65" s="70">
        <f t="shared" si="25"/>
        <v>0.27777777777777779</v>
      </c>
      <c r="R65" s="27">
        <f t="shared" si="26"/>
        <v>0</v>
      </c>
      <c r="S65" s="27">
        <v>23</v>
      </c>
      <c r="T65" s="27">
        <v>600</v>
      </c>
      <c r="U65" s="70">
        <f t="shared" si="27"/>
        <v>0.27777777777777779</v>
      </c>
      <c r="V65" s="27">
        <f t="shared" si="28"/>
        <v>0</v>
      </c>
      <c r="W65" s="27">
        <v>23</v>
      </c>
      <c r="X65" s="27">
        <v>600</v>
      </c>
      <c r="Y65" s="70">
        <f t="shared" si="29"/>
        <v>0.27777777777777779</v>
      </c>
      <c r="Z65" s="27">
        <f t="shared" si="30"/>
        <v>0</v>
      </c>
      <c r="AB65">
        <f t="shared" si="31"/>
        <v>18</v>
      </c>
    </row>
    <row r="66" spans="2:28" x14ac:dyDescent="0.25">
      <c r="B66" s="56" t="s">
        <v>77</v>
      </c>
      <c r="C66" s="27">
        <v>13</v>
      </c>
      <c r="D66" s="27">
        <v>56.098999999999997</v>
      </c>
      <c r="E66" s="70">
        <f t="shared" si="19"/>
        <v>0</v>
      </c>
      <c r="F66" s="27">
        <f t="shared" si="20"/>
        <v>1</v>
      </c>
      <c r="G66" s="27">
        <v>15</v>
      </c>
      <c r="H66" s="71">
        <v>1800.1089999999999</v>
      </c>
      <c r="I66" s="70">
        <f t="shared" si="21"/>
        <v>0.15384615384615385</v>
      </c>
      <c r="J66" s="27">
        <f t="shared" si="22"/>
        <v>0</v>
      </c>
      <c r="K66" s="27">
        <v>15.9</v>
      </c>
      <c r="L66" s="27">
        <v>600</v>
      </c>
      <c r="M66" s="70">
        <f t="shared" si="23"/>
        <v>0.22307692307692312</v>
      </c>
      <c r="N66" s="27">
        <f t="shared" si="24"/>
        <v>0</v>
      </c>
      <c r="O66" s="27">
        <v>16</v>
      </c>
      <c r="P66" s="27">
        <v>600</v>
      </c>
      <c r="Q66" s="70">
        <f t="shared" si="25"/>
        <v>0.23076923076923078</v>
      </c>
      <c r="R66" s="27">
        <f t="shared" si="26"/>
        <v>0</v>
      </c>
      <c r="S66" s="27">
        <v>16</v>
      </c>
      <c r="T66" s="27">
        <v>600</v>
      </c>
      <c r="U66" s="70">
        <f t="shared" si="27"/>
        <v>0.23076923076923078</v>
      </c>
      <c r="V66" s="27">
        <f t="shared" si="28"/>
        <v>0</v>
      </c>
      <c r="W66" s="27">
        <v>16</v>
      </c>
      <c r="X66" s="27">
        <v>600</v>
      </c>
      <c r="Y66" s="70">
        <f t="shared" si="29"/>
        <v>0.23076923076923078</v>
      </c>
      <c r="Z66" s="27">
        <f t="shared" si="30"/>
        <v>0</v>
      </c>
      <c r="AB66">
        <f t="shared" si="31"/>
        <v>13</v>
      </c>
    </row>
    <row r="67" spans="2:28" x14ac:dyDescent="0.25">
      <c r="B67" s="56" t="s">
        <v>78</v>
      </c>
      <c r="C67" s="27">
        <v>13</v>
      </c>
      <c r="D67" s="27">
        <v>68.153000000000006</v>
      </c>
      <c r="E67" s="70">
        <f t="shared" si="19"/>
        <v>0</v>
      </c>
      <c r="F67" s="27">
        <f t="shared" si="20"/>
        <v>1</v>
      </c>
      <c r="G67" s="27">
        <v>15</v>
      </c>
      <c r="H67" s="71">
        <v>1800.14</v>
      </c>
      <c r="I67" s="70">
        <f t="shared" si="21"/>
        <v>0.15384615384615385</v>
      </c>
      <c r="J67" s="27">
        <f t="shared" si="22"/>
        <v>0</v>
      </c>
      <c r="K67" s="27">
        <v>15.6</v>
      </c>
      <c r="L67" s="27">
        <v>600</v>
      </c>
      <c r="M67" s="70">
        <f t="shared" si="23"/>
        <v>0.19999999999999998</v>
      </c>
      <c r="N67" s="27">
        <f t="shared" si="24"/>
        <v>0</v>
      </c>
      <c r="O67" s="27">
        <v>16</v>
      </c>
      <c r="P67" s="27">
        <v>600</v>
      </c>
      <c r="Q67" s="70">
        <f t="shared" si="25"/>
        <v>0.23076923076923078</v>
      </c>
      <c r="R67" s="27">
        <f t="shared" si="26"/>
        <v>0</v>
      </c>
      <c r="S67" s="27">
        <v>16</v>
      </c>
      <c r="T67" s="27">
        <v>600</v>
      </c>
      <c r="U67" s="70">
        <f t="shared" si="27"/>
        <v>0.23076923076923078</v>
      </c>
      <c r="V67" s="27">
        <f t="shared" si="28"/>
        <v>0</v>
      </c>
      <c r="W67" s="27">
        <v>16</v>
      </c>
      <c r="X67" s="27">
        <v>600</v>
      </c>
      <c r="Y67" s="70">
        <f t="shared" si="29"/>
        <v>0.23076923076923078</v>
      </c>
      <c r="Z67" s="27">
        <f t="shared" si="30"/>
        <v>0</v>
      </c>
      <c r="AB67">
        <f t="shared" si="31"/>
        <v>13</v>
      </c>
    </row>
    <row r="68" spans="2:28" x14ac:dyDescent="0.25">
      <c r="B68" s="56" t="s">
        <v>131</v>
      </c>
      <c r="C68" s="27">
        <v>13</v>
      </c>
      <c r="D68" s="27">
        <v>28.873000000000001</v>
      </c>
      <c r="E68" s="70">
        <f t="shared" si="19"/>
        <v>0</v>
      </c>
      <c r="F68" s="27">
        <f t="shared" si="20"/>
        <v>1</v>
      </c>
      <c r="G68" s="27">
        <v>16</v>
      </c>
      <c r="H68" s="27">
        <v>1800.145</v>
      </c>
      <c r="I68" s="70">
        <f t="shared" si="21"/>
        <v>0.23076923076923078</v>
      </c>
      <c r="J68" s="27">
        <f t="shared" si="22"/>
        <v>0</v>
      </c>
      <c r="K68" s="27">
        <v>14</v>
      </c>
      <c r="L68" s="27">
        <v>600</v>
      </c>
      <c r="M68" s="70">
        <f t="shared" si="23"/>
        <v>7.6923076923076927E-2</v>
      </c>
      <c r="N68" s="27">
        <f t="shared" si="24"/>
        <v>0</v>
      </c>
      <c r="O68" s="27">
        <v>16</v>
      </c>
      <c r="P68" s="27">
        <v>600</v>
      </c>
      <c r="Q68" s="70">
        <f t="shared" si="25"/>
        <v>0.23076923076923078</v>
      </c>
      <c r="R68" s="27">
        <f t="shared" si="26"/>
        <v>0</v>
      </c>
      <c r="S68" s="27">
        <v>16</v>
      </c>
      <c r="T68" s="27">
        <v>600</v>
      </c>
      <c r="U68" s="70">
        <f t="shared" si="27"/>
        <v>0.23076923076923078</v>
      </c>
      <c r="V68" s="27">
        <f t="shared" si="28"/>
        <v>0</v>
      </c>
      <c r="W68" s="27">
        <v>16</v>
      </c>
      <c r="X68" s="27">
        <v>600</v>
      </c>
      <c r="Y68" s="70">
        <f t="shared" si="29"/>
        <v>0.23076923076923078</v>
      </c>
      <c r="Z68" s="27">
        <f t="shared" si="30"/>
        <v>0</v>
      </c>
      <c r="AB68">
        <f t="shared" si="31"/>
        <v>13</v>
      </c>
    </row>
    <row r="69" spans="2:28" x14ac:dyDescent="0.25">
      <c r="B69" s="56" t="s">
        <v>132</v>
      </c>
      <c r="C69" s="27">
        <v>13</v>
      </c>
      <c r="D69" s="27">
        <v>29.936</v>
      </c>
      <c r="E69" s="70">
        <f t="shared" si="19"/>
        <v>0</v>
      </c>
      <c r="F69" s="27">
        <f t="shared" si="20"/>
        <v>1</v>
      </c>
      <c r="G69" s="27">
        <v>15</v>
      </c>
      <c r="H69" s="27">
        <v>1800.4649999999999</v>
      </c>
      <c r="I69" s="70">
        <f t="shared" si="21"/>
        <v>0.15384615384615385</v>
      </c>
      <c r="J69" s="27">
        <f t="shared" si="22"/>
        <v>0</v>
      </c>
      <c r="K69" s="27">
        <v>15</v>
      </c>
      <c r="L69" s="27">
        <v>600</v>
      </c>
      <c r="M69" s="70">
        <f t="shared" si="23"/>
        <v>0.15384615384615385</v>
      </c>
      <c r="N69" s="27">
        <f t="shared" si="24"/>
        <v>0</v>
      </c>
      <c r="O69" s="27">
        <v>17</v>
      </c>
      <c r="P69" s="27">
        <v>600</v>
      </c>
      <c r="Q69" s="70">
        <f t="shared" si="25"/>
        <v>0.30769230769230771</v>
      </c>
      <c r="R69" s="27">
        <f t="shared" si="26"/>
        <v>0</v>
      </c>
      <c r="S69" s="27">
        <v>17</v>
      </c>
      <c r="T69" s="27">
        <v>600</v>
      </c>
      <c r="U69" s="70">
        <f t="shared" si="27"/>
        <v>0.30769230769230771</v>
      </c>
      <c r="V69" s="27">
        <f t="shared" si="28"/>
        <v>0</v>
      </c>
      <c r="W69" s="27">
        <v>17</v>
      </c>
      <c r="X69" s="27">
        <v>600</v>
      </c>
      <c r="Y69" s="70">
        <f t="shared" si="29"/>
        <v>0.30769230769230771</v>
      </c>
      <c r="Z69" s="27">
        <f t="shared" si="30"/>
        <v>0</v>
      </c>
      <c r="AB69">
        <f t="shared" si="31"/>
        <v>13</v>
      </c>
    </row>
    <row r="70" spans="2:28" x14ac:dyDescent="0.25">
      <c r="B70" s="56" t="s">
        <v>79</v>
      </c>
      <c r="C70" s="27">
        <v>10</v>
      </c>
      <c r="D70" s="27">
        <v>39.448999999999998</v>
      </c>
      <c r="E70" s="70">
        <f t="shared" si="19"/>
        <v>0</v>
      </c>
      <c r="F70" s="27">
        <f t="shared" si="20"/>
        <v>1</v>
      </c>
      <c r="G70" s="27">
        <v>11</v>
      </c>
      <c r="H70" s="71">
        <v>1800.079</v>
      </c>
      <c r="I70" s="70">
        <f t="shared" si="21"/>
        <v>0.1</v>
      </c>
      <c r="J70" s="27">
        <f t="shared" si="22"/>
        <v>0</v>
      </c>
      <c r="K70" s="27">
        <v>11.4</v>
      </c>
      <c r="L70" s="27">
        <v>600</v>
      </c>
      <c r="M70" s="70">
        <f t="shared" si="23"/>
        <v>0.14000000000000004</v>
      </c>
      <c r="N70" s="27">
        <f t="shared" si="24"/>
        <v>0</v>
      </c>
      <c r="O70" s="27">
        <v>13</v>
      </c>
      <c r="P70" s="27">
        <v>600</v>
      </c>
      <c r="Q70" s="70">
        <f t="shared" si="25"/>
        <v>0.3</v>
      </c>
      <c r="R70" s="27">
        <f t="shared" si="26"/>
        <v>0</v>
      </c>
      <c r="S70" s="27">
        <v>13</v>
      </c>
      <c r="T70" s="27">
        <v>600</v>
      </c>
      <c r="U70" s="70">
        <f t="shared" si="27"/>
        <v>0.3</v>
      </c>
      <c r="V70" s="27">
        <f t="shared" si="28"/>
        <v>0</v>
      </c>
      <c r="W70" s="27">
        <v>13</v>
      </c>
      <c r="X70" s="27">
        <v>600</v>
      </c>
      <c r="Y70" s="70">
        <f t="shared" si="29"/>
        <v>0.3</v>
      </c>
      <c r="Z70" s="27">
        <f t="shared" si="30"/>
        <v>0</v>
      </c>
      <c r="AB70">
        <f t="shared" si="31"/>
        <v>10</v>
      </c>
    </row>
    <row r="71" spans="2:28" x14ac:dyDescent="0.25">
      <c r="B71" s="56" t="s">
        <v>80</v>
      </c>
      <c r="C71" s="27">
        <v>10</v>
      </c>
      <c r="D71" s="27">
        <v>31.8</v>
      </c>
      <c r="E71" s="70">
        <f t="shared" si="19"/>
        <v>0</v>
      </c>
      <c r="F71" s="27">
        <f t="shared" si="20"/>
        <v>1</v>
      </c>
      <c r="G71" s="27">
        <v>11</v>
      </c>
      <c r="H71" s="71">
        <v>1800.114</v>
      </c>
      <c r="I71" s="70">
        <f t="shared" si="21"/>
        <v>0.1</v>
      </c>
      <c r="J71" s="27">
        <f t="shared" si="22"/>
        <v>0</v>
      </c>
      <c r="K71" s="27">
        <v>11.2</v>
      </c>
      <c r="L71" s="27">
        <v>600</v>
      </c>
      <c r="M71" s="70">
        <f t="shared" si="23"/>
        <v>0.11999999999999993</v>
      </c>
      <c r="N71" s="27">
        <f t="shared" si="24"/>
        <v>0</v>
      </c>
      <c r="O71" s="27">
        <v>13</v>
      </c>
      <c r="P71" s="27">
        <v>600</v>
      </c>
      <c r="Q71" s="70">
        <f t="shared" si="25"/>
        <v>0.3</v>
      </c>
      <c r="R71" s="27">
        <f t="shared" si="26"/>
        <v>0</v>
      </c>
      <c r="S71" s="27">
        <v>13</v>
      </c>
      <c r="T71" s="27">
        <v>600</v>
      </c>
      <c r="U71" s="70">
        <f t="shared" si="27"/>
        <v>0.3</v>
      </c>
      <c r="V71" s="27">
        <f t="shared" si="28"/>
        <v>0</v>
      </c>
      <c r="W71" s="27">
        <v>13</v>
      </c>
      <c r="X71" s="27">
        <v>600</v>
      </c>
      <c r="Y71" s="70">
        <f t="shared" si="29"/>
        <v>0.3</v>
      </c>
      <c r="Z71" s="27">
        <f t="shared" si="30"/>
        <v>0</v>
      </c>
      <c r="AB71">
        <f t="shared" si="31"/>
        <v>10</v>
      </c>
    </row>
    <row r="72" spans="2:28" x14ac:dyDescent="0.25">
      <c r="B72" s="56" t="s">
        <v>133</v>
      </c>
      <c r="C72" s="27">
        <v>10</v>
      </c>
      <c r="D72" s="27">
        <v>29.5</v>
      </c>
      <c r="E72" s="70">
        <f t="shared" si="19"/>
        <v>0</v>
      </c>
      <c r="F72" s="27">
        <f t="shared" si="20"/>
        <v>1</v>
      </c>
      <c r="G72" s="27">
        <v>11</v>
      </c>
      <c r="H72" s="27">
        <v>1801.779</v>
      </c>
      <c r="I72" s="70">
        <f t="shared" si="21"/>
        <v>0.1</v>
      </c>
      <c r="J72" s="27">
        <f t="shared" si="22"/>
        <v>0</v>
      </c>
      <c r="K72" s="27">
        <v>12</v>
      </c>
      <c r="L72" s="27">
        <v>600</v>
      </c>
      <c r="M72" s="70">
        <f t="shared" si="23"/>
        <v>0.2</v>
      </c>
      <c r="N72" s="27">
        <f t="shared" si="24"/>
        <v>0</v>
      </c>
      <c r="O72" s="27">
        <v>12</v>
      </c>
      <c r="P72" s="27">
        <v>600</v>
      </c>
      <c r="Q72" s="70">
        <f t="shared" si="25"/>
        <v>0.2</v>
      </c>
      <c r="R72" s="27">
        <f t="shared" si="26"/>
        <v>0</v>
      </c>
      <c r="S72" s="27">
        <v>12</v>
      </c>
      <c r="T72" s="27">
        <v>600</v>
      </c>
      <c r="U72" s="70">
        <f t="shared" si="27"/>
        <v>0.2</v>
      </c>
      <c r="V72" s="27">
        <f t="shared" si="28"/>
        <v>0</v>
      </c>
      <c r="W72" s="27">
        <v>12</v>
      </c>
      <c r="X72" s="27">
        <v>600</v>
      </c>
      <c r="Y72" s="70">
        <f t="shared" si="29"/>
        <v>0.2</v>
      </c>
      <c r="Z72" s="27">
        <f t="shared" si="30"/>
        <v>0</v>
      </c>
      <c r="AB72">
        <f t="shared" si="31"/>
        <v>10</v>
      </c>
    </row>
    <row r="73" spans="2:28" x14ac:dyDescent="0.25">
      <c r="B73" s="56" t="s">
        <v>134</v>
      </c>
      <c r="C73" s="27">
        <v>10</v>
      </c>
      <c r="D73" s="27">
        <v>30.803999999999998</v>
      </c>
      <c r="E73" s="70">
        <f t="shared" si="19"/>
        <v>0</v>
      </c>
      <c r="F73" s="27">
        <f t="shared" si="20"/>
        <v>1</v>
      </c>
      <c r="G73" s="27">
        <v>11</v>
      </c>
      <c r="H73" s="27">
        <v>1801.6010000000001</v>
      </c>
      <c r="I73" s="70">
        <f t="shared" si="21"/>
        <v>0.1</v>
      </c>
      <c r="J73" s="27">
        <f t="shared" si="22"/>
        <v>0</v>
      </c>
      <c r="K73" s="27">
        <v>11</v>
      </c>
      <c r="L73" s="27">
        <v>600</v>
      </c>
      <c r="M73" s="70">
        <f t="shared" si="23"/>
        <v>0.1</v>
      </c>
      <c r="N73" s="27">
        <f t="shared" si="24"/>
        <v>0</v>
      </c>
      <c r="O73" s="27">
        <v>14</v>
      </c>
      <c r="P73" s="27">
        <v>600</v>
      </c>
      <c r="Q73" s="70">
        <f t="shared" si="25"/>
        <v>0.4</v>
      </c>
      <c r="R73" s="27">
        <f t="shared" si="26"/>
        <v>0</v>
      </c>
      <c r="S73" s="27">
        <v>14</v>
      </c>
      <c r="T73" s="27">
        <v>600</v>
      </c>
      <c r="U73" s="70">
        <f t="shared" si="27"/>
        <v>0.4</v>
      </c>
      <c r="V73" s="27">
        <f t="shared" si="28"/>
        <v>0</v>
      </c>
      <c r="W73" s="27">
        <v>14</v>
      </c>
      <c r="X73" s="27">
        <v>600</v>
      </c>
      <c r="Y73" s="70">
        <f t="shared" si="29"/>
        <v>0.4</v>
      </c>
      <c r="Z73" s="27">
        <f t="shared" si="30"/>
        <v>0</v>
      </c>
      <c r="AB73">
        <f t="shared" si="31"/>
        <v>10</v>
      </c>
    </row>
    <row r="74" spans="2:28" x14ac:dyDescent="0.25">
      <c r="B74" s="56" t="s">
        <v>81</v>
      </c>
      <c r="C74" s="27">
        <v>8</v>
      </c>
      <c r="D74" s="27">
        <v>42.563000000000002</v>
      </c>
      <c r="E74" s="70">
        <f t="shared" si="19"/>
        <v>0</v>
      </c>
      <c r="F74" s="27">
        <f t="shared" si="20"/>
        <v>1</v>
      </c>
      <c r="G74" s="27">
        <v>8</v>
      </c>
      <c r="H74" s="71">
        <v>1800.0619999999999</v>
      </c>
      <c r="I74" s="70">
        <f t="shared" si="21"/>
        <v>0</v>
      </c>
      <c r="J74" s="27">
        <f t="shared" si="22"/>
        <v>1</v>
      </c>
      <c r="K74" s="27">
        <v>8.9</v>
      </c>
      <c r="L74" s="27">
        <v>600</v>
      </c>
      <c r="M74" s="70">
        <f t="shared" si="23"/>
        <v>0.11250000000000004</v>
      </c>
      <c r="N74" s="27">
        <f t="shared" si="24"/>
        <v>0</v>
      </c>
      <c r="O74" s="27">
        <v>10</v>
      </c>
      <c r="P74" s="27">
        <v>600</v>
      </c>
      <c r="Q74" s="70">
        <f t="shared" si="25"/>
        <v>0.25</v>
      </c>
      <c r="R74" s="27">
        <f t="shared" si="26"/>
        <v>0</v>
      </c>
      <c r="S74" s="27">
        <v>10</v>
      </c>
      <c r="T74" s="27">
        <v>600</v>
      </c>
      <c r="U74" s="70">
        <f t="shared" si="27"/>
        <v>0.25</v>
      </c>
      <c r="V74" s="27">
        <f t="shared" si="28"/>
        <v>0</v>
      </c>
      <c r="W74" s="27">
        <v>10</v>
      </c>
      <c r="X74" s="27">
        <v>600</v>
      </c>
      <c r="Y74" s="70">
        <f t="shared" si="29"/>
        <v>0.25</v>
      </c>
      <c r="Z74" s="27">
        <f t="shared" si="30"/>
        <v>0</v>
      </c>
      <c r="AB74">
        <f t="shared" si="31"/>
        <v>8</v>
      </c>
    </row>
    <row r="75" spans="2:28" x14ac:dyDescent="0.25">
      <c r="B75" s="56" t="s">
        <v>82</v>
      </c>
      <c r="C75" s="27">
        <v>8</v>
      </c>
      <c r="D75" s="27">
        <v>72.301000000000002</v>
      </c>
      <c r="E75" s="70">
        <f t="shared" si="19"/>
        <v>0</v>
      </c>
      <c r="F75" s="27">
        <f t="shared" si="20"/>
        <v>1</v>
      </c>
      <c r="G75" s="27">
        <v>8</v>
      </c>
      <c r="H75" s="71">
        <v>1800.703</v>
      </c>
      <c r="I75" s="70">
        <f t="shared" si="21"/>
        <v>0</v>
      </c>
      <c r="J75" s="27">
        <f t="shared" si="22"/>
        <v>1</v>
      </c>
      <c r="K75" s="27">
        <v>9</v>
      </c>
      <c r="L75" s="27">
        <v>600</v>
      </c>
      <c r="M75" s="70">
        <f t="shared" si="23"/>
        <v>0.125</v>
      </c>
      <c r="N75" s="27">
        <f t="shared" si="24"/>
        <v>0</v>
      </c>
      <c r="O75" s="27">
        <v>10</v>
      </c>
      <c r="P75" s="27">
        <v>600</v>
      </c>
      <c r="Q75" s="70">
        <f t="shared" si="25"/>
        <v>0.25</v>
      </c>
      <c r="R75" s="27">
        <f t="shared" si="26"/>
        <v>0</v>
      </c>
      <c r="S75" s="27">
        <v>10</v>
      </c>
      <c r="T75" s="27">
        <v>600</v>
      </c>
      <c r="U75" s="70">
        <f t="shared" si="27"/>
        <v>0.25</v>
      </c>
      <c r="V75" s="27">
        <f t="shared" si="28"/>
        <v>0</v>
      </c>
      <c r="W75" s="27">
        <v>10</v>
      </c>
      <c r="X75" s="27">
        <v>600</v>
      </c>
      <c r="Y75" s="70">
        <f t="shared" si="29"/>
        <v>0.25</v>
      </c>
      <c r="Z75" s="27">
        <f t="shared" si="30"/>
        <v>0</v>
      </c>
      <c r="AB75">
        <f t="shared" si="31"/>
        <v>8</v>
      </c>
    </row>
    <row r="76" spans="2:28" x14ac:dyDescent="0.25">
      <c r="B76" s="56" t="s">
        <v>135</v>
      </c>
      <c r="C76" s="27">
        <v>8</v>
      </c>
      <c r="D76" s="27">
        <v>40.591999999999999</v>
      </c>
      <c r="E76" s="70">
        <f t="shared" si="19"/>
        <v>0</v>
      </c>
      <c r="F76" s="27">
        <f t="shared" si="20"/>
        <v>1</v>
      </c>
      <c r="G76" s="27">
        <v>8</v>
      </c>
      <c r="H76" s="27">
        <v>1807.645</v>
      </c>
      <c r="I76" s="70">
        <f t="shared" si="21"/>
        <v>0</v>
      </c>
      <c r="J76" s="27">
        <f t="shared" si="22"/>
        <v>1</v>
      </c>
      <c r="K76" s="27">
        <v>9</v>
      </c>
      <c r="L76" s="27">
        <v>600</v>
      </c>
      <c r="M76" s="70">
        <f t="shared" si="23"/>
        <v>0.125</v>
      </c>
      <c r="N76" s="27">
        <f t="shared" si="24"/>
        <v>0</v>
      </c>
      <c r="O76" s="27">
        <v>10</v>
      </c>
      <c r="P76" s="27">
        <v>600</v>
      </c>
      <c r="Q76" s="70">
        <f t="shared" si="25"/>
        <v>0.25</v>
      </c>
      <c r="R76" s="27">
        <f t="shared" si="26"/>
        <v>0</v>
      </c>
      <c r="S76" s="27">
        <v>10</v>
      </c>
      <c r="T76" s="27">
        <v>600</v>
      </c>
      <c r="U76" s="70">
        <f t="shared" si="27"/>
        <v>0.25</v>
      </c>
      <c r="V76" s="27">
        <f t="shared" si="28"/>
        <v>0</v>
      </c>
      <c r="W76" s="27">
        <v>10</v>
      </c>
      <c r="X76" s="27">
        <v>600</v>
      </c>
      <c r="Y76" s="70">
        <f t="shared" si="29"/>
        <v>0.25</v>
      </c>
      <c r="Z76" s="27">
        <f t="shared" si="30"/>
        <v>0</v>
      </c>
      <c r="AB76">
        <f t="shared" si="31"/>
        <v>8</v>
      </c>
    </row>
    <row r="77" spans="2:28" x14ac:dyDescent="0.25">
      <c r="B77" s="56" t="s">
        <v>136</v>
      </c>
      <c r="C77" s="27">
        <v>8</v>
      </c>
      <c r="D77" s="27">
        <v>35.853000000000002</v>
      </c>
      <c r="E77" s="70">
        <f t="shared" si="19"/>
        <v>0</v>
      </c>
      <c r="F77" s="27">
        <f t="shared" si="20"/>
        <v>1</v>
      </c>
      <c r="G77" s="27">
        <v>8</v>
      </c>
      <c r="H77" s="27">
        <v>1806.8889999999999</v>
      </c>
      <c r="I77" s="70">
        <f t="shared" si="21"/>
        <v>0</v>
      </c>
      <c r="J77" s="27">
        <f t="shared" si="22"/>
        <v>1</v>
      </c>
      <c r="K77" s="27">
        <v>9</v>
      </c>
      <c r="L77" s="27">
        <v>600</v>
      </c>
      <c r="M77" s="70">
        <f t="shared" si="23"/>
        <v>0.125</v>
      </c>
      <c r="N77" s="27">
        <f t="shared" si="24"/>
        <v>0</v>
      </c>
      <c r="O77" s="27">
        <v>11</v>
      </c>
      <c r="P77" s="27">
        <v>600</v>
      </c>
      <c r="Q77" s="70">
        <f t="shared" si="25"/>
        <v>0.375</v>
      </c>
      <c r="R77" s="27">
        <f t="shared" si="26"/>
        <v>0</v>
      </c>
      <c r="S77" s="27">
        <v>11</v>
      </c>
      <c r="T77" s="27">
        <v>600</v>
      </c>
      <c r="U77" s="70">
        <f t="shared" si="27"/>
        <v>0.375</v>
      </c>
      <c r="V77" s="27">
        <f t="shared" si="28"/>
        <v>0</v>
      </c>
      <c r="W77" s="27">
        <v>11</v>
      </c>
      <c r="X77" s="27">
        <v>600</v>
      </c>
      <c r="Y77" s="70">
        <f t="shared" si="29"/>
        <v>0.375</v>
      </c>
      <c r="Z77" s="27">
        <f t="shared" si="30"/>
        <v>0</v>
      </c>
      <c r="AB77">
        <f t="shared" si="31"/>
        <v>8</v>
      </c>
    </row>
    <row r="78" spans="2:28" x14ac:dyDescent="0.25">
      <c r="B78" s="56" t="s">
        <v>91</v>
      </c>
      <c r="C78" s="27">
        <v>12</v>
      </c>
      <c r="D78" s="27">
        <v>0.376</v>
      </c>
      <c r="E78" s="70">
        <f t="shared" ref="E78:E109" si="32">(C78-$AB78)/$AB78</f>
        <v>0</v>
      </c>
      <c r="F78" s="27">
        <f t="shared" ref="F78:F109" si="33">IF(C78=$AB78,1,0)</f>
        <v>1</v>
      </c>
      <c r="G78" s="27">
        <v>12</v>
      </c>
      <c r="H78" s="71">
        <v>1800.0050000000001</v>
      </c>
      <c r="I78" s="70">
        <f t="shared" ref="I78:I109" si="34">(G78-$AB78)/$AB78</f>
        <v>0</v>
      </c>
      <c r="J78" s="27">
        <f t="shared" ref="J78:J109" si="35">IF(G78=$AB78,1,0)</f>
        <v>1</v>
      </c>
      <c r="K78" s="27">
        <v>12.2</v>
      </c>
      <c r="L78" s="27">
        <v>600</v>
      </c>
      <c r="M78" s="70">
        <f t="shared" ref="M78:M109" si="36">(K78-$AB78)/$AB78</f>
        <v>1.6666666666666607E-2</v>
      </c>
      <c r="N78" s="27">
        <f t="shared" ref="N78:N109" si="37">IF(K78=$AB78,1,0)</f>
        <v>0</v>
      </c>
      <c r="O78" s="27">
        <v>16</v>
      </c>
      <c r="P78" s="27">
        <v>600</v>
      </c>
      <c r="Q78" s="70">
        <f t="shared" ref="Q78:Q109" si="38">(O78-$AB78)/$AB78</f>
        <v>0.33333333333333331</v>
      </c>
      <c r="R78" s="27">
        <f t="shared" ref="R78:R109" si="39">IF(O78=$AB78,1,0)</f>
        <v>0</v>
      </c>
      <c r="S78" s="27">
        <v>16</v>
      </c>
      <c r="T78" s="27">
        <v>600</v>
      </c>
      <c r="U78" s="70">
        <f t="shared" ref="U78:U109" si="40">(S78-$AB78)/$AB78</f>
        <v>0.33333333333333331</v>
      </c>
      <c r="V78" s="27">
        <f t="shared" ref="V78:V109" si="41">IF(S78=$AB78,1,0)</f>
        <v>0</v>
      </c>
      <c r="W78" s="27">
        <v>16</v>
      </c>
      <c r="X78" s="27">
        <v>600</v>
      </c>
      <c r="Y78" s="70">
        <f t="shared" ref="Y78:Y109" si="42">(W78-$AB78)/$AB78</f>
        <v>0.33333333333333331</v>
      </c>
      <c r="Z78" s="27">
        <f t="shared" ref="Z78:Z109" si="43">IF(W78=$AB78,1,0)</f>
        <v>0</v>
      </c>
      <c r="AB78">
        <f t="shared" si="31"/>
        <v>12</v>
      </c>
    </row>
    <row r="79" spans="2:28" x14ac:dyDescent="0.25">
      <c r="B79" s="56" t="s">
        <v>92</v>
      </c>
      <c r="C79" s="27">
        <v>12</v>
      </c>
      <c r="D79" s="27">
        <v>0.35899999999999999</v>
      </c>
      <c r="E79" s="70">
        <f t="shared" si="32"/>
        <v>0</v>
      </c>
      <c r="F79" s="27">
        <f t="shared" si="33"/>
        <v>1</v>
      </c>
      <c r="G79" s="27">
        <v>12</v>
      </c>
      <c r="H79" s="71">
        <v>1800.0050000000001</v>
      </c>
      <c r="I79" s="70">
        <f t="shared" si="34"/>
        <v>0</v>
      </c>
      <c r="J79" s="27">
        <f t="shared" si="35"/>
        <v>1</v>
      </c>
      <c r="K79" s="27">
        <v>12.4</v>
      </c>
      <c r="L79" s="27">
        <v>600</v>
      </c>
      <c r="M79" s="70">
        <f t="shared" si="36"/>
        <v>3.3333333333333361E-2</v>
      </c>
      <c r="N79" s="27">
        <f t="shared" si="37"/>
        <v>0</v>
      </c>
      <c r="O79" s="27">
        <v>14</v>
      </c>
      <c r="P79" s="27">
        <v>600</v>
      </c>
      <c r="Q79" s="70">
        <f t="shared" si="38"/>
        <v>0.16666666666666666</v>
      </c>
      <c r="R79" s="27">
        <f t="shared" si="39"/>
        <v>0</v>
      </c>
      <c r="S79" s="27">
        <v>14</v>
      </c>
      <c r="T79" s="27">
        <v>600</v>
      </c>
      <c r="U79" s="70">
        <f t="shared" si="40"/>
        <v>0.16666666666666666</v>
      </c>
      <c r="V79" s="27">
        <f t="shared" si="41"/>
        <v>0</v>
      </c>
      <c r="W79" s="27">
        <v>14</v>
      </c>
      <c r="X79" s="27">
        <v>600</v>
      </c>
      <c r="Y79" s="70">
        <f t="shared" si="42"/>
        <v>0.16666666666666666</v>
      </c>
      <c r="Z79" s="27">
        <f t="shared" si="43"/>
        <v>0</v>
      </c>
      <c r="AB79">
        <f t="shared" si="31"/>
        <v>12</v>
      </c>
    </row>
    <row r="80" spans="2:28" x14ac:dyDescent="0.25">
      <c r="B80" s="56" t="s">
        <v>145</v>
      </c>
      <c r="C80" s="27">
        <v>12</v>
      </c>
      <c r="D80" s="27">
        <v>0.25800000000000001</v>
      </c>
      <c r="E80" s="70">
        <f t="shared" si="32"/>
        <v>0</v>
      </c>
      <c r="F80" s="27">
        <f t="shared" si="33"/>
        <v>1</v>
      </c>
      <c r="G80" s="27">
        <v>12</v>
      </c>
      <c r="H80" s="27">
        <v>1800.2460000000001</v>
      </c>
      <c r="I80" s="70">
        <f t="shared" si="34"/>
        <v>0</v>
      </c>
      <c r="J80" s="27">
        <f t="shared" si="35"/>
        <v>1</v>
      </c>
      <c r="K80" s="27">
        <v>12</v>
      </c>
      <c r="L80" s="27">
        <v>600</v>
      </c>
      <c r="M80" s="70">
        <f t="shared" si="36"/>
        <v>0</v>
      </c>
      <c r="N80" s="27">
        <f t="shared" si="37"/>
        <v>1</v>
      </c>
      <c r="O80" s="27">
        <v>16</v>
      </c>
      <c r="P80" s="27">
        <v>600</v>
      </c>
      <c r="Q80" s="70">
        <f t="shared" si="38"/>
        <v>0.33333333333333331</v>
      </c>
      <c r="R80" s="27">
        <f t="shared" si="39"/>
        <v>0</v>
      </c>
      <c r="S80" s="27">
        <v>16</v>
      </c>
      <c r="T80" s="27">
        <v>600</v>
      </c>
      <c r="U80" s="70">
        <f t="shared" si="40"/>
        <v>0.33333333333333331</v>
      </c>
      <c r="V80" s="27">
        <f t="shared" si="41"/>
        <v>0</v>
      </c>
      <c r="W80" s="27">
        <v>16</v>
      </c>
      <c r="X80" s="27">
        <v>600</v>
      </c>
      <c r="Y80" s="70">
        <f t="shared" si="42"/>
        <v>0.33333333333333331</v>
      </c>
      <c r="Z80" s="27">
        <f t="shared" si="43"/>
        <v>0</v>
      </c>
      <c r="AB80">
        <f t="shared" si="31"/>
        <v>12</v>
      </c>
    </row>
    <row r="81" spans="2:28" x14ac:dyDescent="0.25">
      <c r="B81" s="56" t="s">
        <v>146</v>
      </c>
      <c r="C81" s="27">
        <v>12</v>
      </c>
      <c r="D81" s="27">
        <v>0.216</v>
      </c>
      <c r="E81" s="70">
        <f t="shared" si="32"/>
        <v>0</v>
      </c>
      <c r="F81" s="27">
        <f t="shared" si="33"/>
        <v>1</v>
      </c>
      <c r="G81" s="27">
        <v>12</v>
      </c>
      <c r="H81" s="27">
        <v>1800.2529999999999</v>
      </c>
      <c r="I81" s="70">
        <f t="shared" si="34"/>
        <v>0</v>
      </c>
      <c r="J81" s="27">
        <f t="shared" si="35"/>
        <v>1</v>
      </c>
      <c r="K81" s="27">
        <v>12</v>
      </c>
      <c r="L81" s="27">
        <v>600</v>
      </c>
      <c r="M81" s="70">
        <f t="shared" si="36"/>
        <v>0</v>
      </c>
      <c r="N81" s="27">
        <f t="shared" si="37"/>
        <v>1</v>
      </c>
      <c r="O81" s="27">
        <v>15</v>
      </c>
      <c r="P81" s="27">
        <v>600</v>
      </c>
      <c r="Q81" s="70">
        <f t="shared" si="38"/>
        <v>0.25</v>
      </c>
      <c r="R81" s="27">
        <f t="shared" si="39"/>
        <v>0</v>
      </c>
      <c r="S81" s="27">
        <v>15</v>
      </c>
      <c r="T81" s="27">
        <v>600</v>
      </c>
      <c r="U81" s="70">
        <f t="shared" si="40"/>
        <v>0.25</v>
      </c>
      <c r="V81" s="27">
        <f t="shared" si="41"/>
        <v>0</v>
      </c>
      <c r="W81" s="27">
        <v>15</v>
      </c>
      <c r="X81" s="27">
        <v>600</v>
      </c>
      <c r="Y81" s="70">
        <f t="shared" si="42"/>
        <v>0.25</v>
      </c>
      <c r="Z81" s="27">
        <f t="shared" si="43"/>
        <v>0</v>
      </c>
      <c r="AB81">
        <f t="shared" si="31"/>
        <v>12</v>
      </c>
    </row>
    <row r="82" spans="2:28" x14ac:dyDescent="0.25">
      <c r="B82" s="56" t="s">
        <v>93</v>
      </c>
      <c r="C82" s="27">
        <v>9</v>
      </c>
      <c r="D82" s="27">
        <v>0.46600000000000003</v>
      </c>
      <c r="E82" s="70">
        <f t="shared" si="32"/>
        <v>0.125</v>
      </c>
      <c r="F82" s="27">
        <f t="shared" si="33"/>
        <v>0</v>
      </c>
      <c r="G82" s="27">
        <v>8</v>
      </c>
      <c r="H82" s="71">
        <v>1800.0070000000001</v>
      </c>
      <c r="I82" s="70">
        <f t="shared" si="34"/>
        <v>0</v>
      </c>
      <c r="J82" s="27">
        <f t="shared" si="35"/>
        <v>1</v>
      </c>
      <c r="K82" s="27">
        <v>8.5</v>
      </c>
      <c r="L82" s="27">
        <v>600</v>
      </c>
      <c r="M82" s="70">
        <f t="shared" si="36"/>
        <v>6.25E-2</v>
      </c>
      <c r="N82" s="27">
        <f t="shared" si="37"/>
        <v>0</v>
      </c>
      <c r="O82" s="27">
        <v>11</v>
      </c>
      <c r="P82" s="27">
        <v>600</v>
      </c>
      <c r="Q82" s="70">
        <f t="shared" si="38"/>
        <v>0.375</v>
      </c>
      <c r="R82" s="27">
        <f t="shared" si="39"/>
        <v>0</v>
      </c>
      <c r="S82" s="27">
        <v>11</v>
      </c>
      <c r="T82" s="27">
        <v>600</v>
      </c>
      <c r="U82" s="70">
        <f t="shared" si="40"/>
        <v>0.375</v>
      </c>
      <c r="V82" s="27">
        <f t="shared" si="41"/>
        <v>0</v>
      </c>
      <c r="W82" s="27">
        <v>11</v>
      </c>
      <c r="X82" s="27">
        <v>600</v>
      </c>
      <c r="Y82" s="70">
        <f t="shared" si="42"/>
        <v>0.375</v>
      </c>
      <c r="Z82" s="27">
        <f t="shared" si="43"/>
        <v>0</v>
      </c>
      <c r="AB82">
        <f t="shared" si="31"/>
        <v>8</v>
      </c>
    </row>
    <row r="83" spans="2:28" x14ac:dyDescent="0.25">
      <c r="B83" s="56" t="s">
        <v>94</v>
      </c>
      <c r="C83" s="27">
        <v>9</v>
      </c>
      <c r="D83" s="27">
        <v>0.45</v>
      </c>
      <c r="E83" s="70">
        <f t="shared" si="32"/>
        <v>0.125</v>
      </c>
      <c r="F83" s="27">
        <f t="shared" si="33"/>
        <v>0</v>
      </c>
      <c r="G83" s="27">
        <v>8</v>
      </c>
      <c r="H83" s="71">
        <v>1800.0039999999999</v>
      </c>
      <c r="I83" s="70">
        <f t="shared" si="34"/>
        <v>0</v>
      </c>
      <c r="J83" s="27">
        <f t="shared" si="35"/>
        <v>1</v>
      </c>
      <c r="K83" s="27">
        <v>8.8000000000000007</v>
      </c>
      <c r="L83" s="27">
        <v>600</v>
      </c>
      <c r="M83" s="70">
        <f t="shared" si="36"/>
        <v>0.10000000000000009</v>
      </c>
      <c r="N83" s="27">
        <f t="shared" si="37"/>
        <v>0</v>
      </c>
      <c r="O83" s="27">
        <v>10</v>
      </c>
      <c r="P83" s="27">
        <v>600</v>
      </c>
      <c r="Q83" s="70">
        <f t="shared" si="38"/>
        <v>0.25</v>
      </c>
      <c r="R83" s="27">
        <f t="shared" si="39"/>
        <v>0</v>
      </c>
      <c r="S83" s="27">
        <v>10</v>
      </c>
      <c r="T83" s="27">
        <v>600</v>
      </c>
      <c r="U83" s="70">
        <f t="shared" si="40"/>
        <v>0.25</v>
      </c>
      <c r="V83" s="27">
        <f t="shared" si="41"/>
        <v>0</v>
      </c>
      <c r="W83" s="27">
        <v>10</v>
      </c>
      <c r="X83" s="27">
        <v>600</v>
      </c>
      <c r="Y83" s="70">
        <f t="shared" si="42"/>
        <v>0.25</v>
      </c>
      <c r="Z83" s="27">
        <f t="shared" si="43"/>
        <v>0</v>
      </c>
      <c r="AB83">
        <f t="shared" si="31"/>
        <v>8</v>
      </c>
    </row>
    <row r="84" spans="2:28" x14ac:dyDescent="0.25">
      <c r="B84" s="56" t="s">
        <v>147</v>
      </c>
      <c r="C84" s="27">
        <v>9</v>
      </c>
      <c r="D84" s="27">
        <v>0.4</v>
      </c>
      <c r="E84" s="70">
        <f t="shared" si="32"/>
        <v>0.125</v>
      </c>
      <c r="F84" s="27">
        <f t="shared" si="33"/>
        <v>0</v>
      </c>
      <c r="G84" s="27">
        <v>8</v>
      </c>
      <c r="H84" s="27">
        <v>1800.277</v>
      </c>
      <c r="I84" s="70">
        <f t="shared" si="34"/>
        <v>0</v>
      </c>
      <c r="J84" s="27">
        <f t="shared" si="35"/>
        <v>1</v>
      </c>
      <c r="K84" s="27">
        <v>9</v>
      </c>
      <c r="L84" s="27">
        <v>600</v>
      </c>
      <c r="M84" s="70">
        <f t="shared" si="36"/>
        <v>0.125</v>
      </c>
      <c r="N84" s="27">
        <f t="shared" si="37"/>
        <v>0</v>
      </c>
      <c r="O84" s="27">
        <v>12</v>
      </c>
      <c r="P84" s="27">
        <v>600</v>
      </c>
      <c r="Q84" s="70">
        <f t="shared" si="38"/>
        <v>0.5</v>
      </c>
      <c r="R84" s="27">
        <f t="shared" si="39"/>
        <v>0</v>
      </c>
      <c r="S84" s="27">
        <v>12</v>
      </c>
      <c r="T84" s="27">
        <v>600</v>
      </c>
      <c r="U84" s="70">
        <f t="shared" si="40"/>
        <v>0.5</v>
      </c>
      <c r="V84" s="27">
        <f t="shared" si="41"/>
        <v>0</v>
      </c>
      <c r="W84" s="27">
        <v>12</v>
      </c>
      <c r="X84" s="27">
        <v>600</v>
      </c>
      <c r="Y84" s="70">
        <f t="shared" si="42"/>
        <v>0.5</v>
      </c>
      <c r="Z84" s="27">
        <f t="shared" si="43"/>
        <v>0</v>
      </c>
      <c r="AB84">
        <f t="shared" si="31"/>
        <v>8</v>
      </c>
    </row>
    <row r="85" spans="2:28" x14ac:dyDescent="0.25">
      <c r="B85" s="56" t="s">
        <v>148</v>
      </c>
      <c r="C85" s="27">
        <v>8</v>
      </c>
      <c r="D85" s="27">
        <v>0.318</v>
      </c>
      <c r="E85" s="70">
        <f t="shared" si="32"/>
        <v>0</v>
      </c>
      <c r="F85" s="27">
        <f t="shared" si="33"/>
        <v>1</v>
      </c>
      <c r="G85" s="27">
        <v>8</v>
      </c>
      <c r="H85" s="27">
        <v>1800.355</v>
      </c>
      <c r="I85" s="70">
        <f t="shared" si="34"/>
        <v>0</v>
      </c>
      <c r="J85" s="27">
        <f t="shared" si="35"/>
        <v>1</v>
      </c>
      <c r="K85" s="27">
        <v>9</v>
      </c>
      <c r="L85" s="27">
        <v>600</v>
      </c>
      <c r="M85" s="70">
        <f t="shared" si="36"/>
        <v>0.125</v>
      </c>
      <c r="N85" s="27">
        <f t="shared" si="37"/>
        <v>0</v>
      </c>
      <c r="O85" s="27">
        <v>11</v>
      </c>
      <c r="P85" s="27">
        <v>600</v>
      </c>
      <c r="Q85" s="70">
        <f t="shared" si="38"/>
        <v>0.375</v>
      </c>
      <c r="R85" s="27">
        <f t="shared" si="39"/>
        <v>0</v>
      </c>
      <c r="S85" s="27">
        <v>11</v>
      </c>
      <c r="T85" s="27">
        <v>600</v>
      </c>
      <c r="U85" s="70">
        <f t="shared" si="40"/>
        <v>0.375</v>
      </c>
      <c r="V85" s="27">
        <f t="shared" si="41"/>
        <v>0</v>
      </c>
      <c r="W85" s="27">
        <v>11</v>
      </c>
      <c r="X85" s="27">
        <v>600</v>
      </c>
      <c r="Y85" s="70">
        <f t="shared" si="42"/>
        <v>0.375</v>
      </c>
      <c r="Z85" s="27">
        <f t="shared" si="43"/>
        <v>0</v>
      </c>
      <c r="AB85">
        <f t="shared" si="31"/>
        <v>8</v>
      </c>
    </row>
    <row r="86" spans="2:28" x14ac:dyDescent="0.25">
      <c r="B86" s="56" t="s">
        <v>95</v>
      </c>
      <c r="C86" s="27">
        <v>7</v>
      </c>
      <c r="D86" s="27">
        <v>0.6</v>
      </c>
      <c r="E86" s="70">
        <f t="shared" si="32"/>
        <v>0.16666666666666666</v>
      </c>
      <c r="F86" s="27">
        <f t="shared" si="33"/>
        <v>0</v>
      </c>
      <c r="G86" s="27">
        <v>6</v>
      </c>
      <c r="H86" s="71">
        <v>1800.0139999999999</v>
      </c>
      <c r="I86" s="70">
        <f t="shared" si="34"/>
        <v>0</v>
      </c>
      <c r="J86" s="27">
        <f t="shared" si="35"/>
        <v>1</v>
      </c>
      <c r="K86" s="27">
        <v>6.8</v>
      </c>
      <c r="L86" s="27">
        <v>600</v>
      </c>
      <c r="M86" s="70">
        <f t="shared" si="36"/>
        <v>0.1333333333333333</v>
      </c>
      <c r="N86" s="27">
        <f t="shared" si="37"/>
        <v>0</v>
      </c>
      <c r="O86" s="27">
        <v>9</v>
      </c>
      <c r="P86" s="27">
        <v>600</v>
      </c>
      <c r="Q86" s="70">
        <f t="shared" si="38"/>
        <v>0.5</v>
      </c>
      <c r="R86" s="27">
        <f t="shared" si="39"/>
        <v>0</v>
      </c>
      <c r="S86" s="27">
        <v>9</v>
      </c>
      <c r="T86" s="27">
        <v>600</v>
      </c>
      <c r="U86" s="70">
        <f t="shared" si="40"/>
        <v>0.5</v>
      </c>
      <c r="V86" s="27">
        <f t="shared" si="41"/>
        <v>0</v>
      </c>
      <c r="W86" s="27">
        <v>9</v>
      </c>
      <c r="X86" s="27">
        <v>600</v>
      </c>
      <c r="Y86" s="70">
        <f t="shared" si="42"/>
        <v>0.5</v>
      </c>
      <c r="Z86" s="27">
        <f t="shared" si="43"/>
        <v>0</v>
      </c>
      <c r="AB86">
        <f t="shared" si="31"/>
        <v>6</v>
      </c>
    </row>
    <row r="87" spans="2:28" x14ac:dyDescent="0.25">
      <c r="B87" s="56" t="s">
        <v>96</v>
      </c>
      <c r="C87" s="27">
        <v>7</v>
      </c>
      <c r="D87" s="27">
        <v>0.57799999999999996</v>
      </c>
      <c r="E87" s="70">
        <f t="shared" si="32"/>
        <v>0.16666666666666666</v>
      </c>
      <c r="F87" s="27">
        <f t="shared" si="33"/>
        <v>0</v>
      </c>
      <c r="G87" s="27">
        <v>6</v>
      </c>
      <c r="H87" s="71">
        <v>1800.009</v>
      </c>
      <c r="I87" s="70">
        <f t="shared" si="34"/>
        <v>0</v>
      </c>
      <c r="J87" s="27">
        <f t="shared" si="35"/>
        <v>1</v>
      </c>
      <c r="K87" s="27">
        <v>6.8</v>
      </c>
      <c r="L87" s="27">
        <v>600</v>
      </c>
      <c r="M87" s="70">
        <f t="shared" si="36"/>
        <v>0.1333333333333333</v>
      </c>
      <c r="N87" s="27">
        <f t="shared" si="37"/>
        <v>0</v>
      </c>
      <c r="O87" s="27">
        <v>10</v>
      </c>
      <c r="P87" s="27">
        <v>600</v>
      </c>
      <c r="Q87" s="70">
        <f t="shared" si="38"/>
        <v>0.66666666666666663</v>
      </c>
      <c r="R87" s="27">
        <f t="shared" si="39"/>
        <v>0</v>
      </c>
      <c r="S87" s="27">
        <v>10</v>
      </c>
      <c r="T87" s="27">
        <v>600</v>
      </c>
      <c r="U87" s="70">
        <f t="shared" si="40"/>
        <v>0.66666666666666663</v>
      </c>
      <c r="V87" s="27">
        <f t="shared" si="41"/>
        <v>0</v>
      </c>
      <c r="W87" s="27">
        <v>10</v>
      </c>
      <c r="X87" s="27">
        <v>600</v>
      </c>
      <c r="Y87" s="70">
        <f t="shared" si="42"/>
        <v>0.66666666666666663</v>
      </c>
      <c r="Z87" s="27">
        <f t="shared" si="43"/>
        <v>0</v>
      </c>
      <c r="AB87">
        <f t="shared" si="31"/>
        <v>6</v>
      </c>
    </row>
    <row r="88" spans="2:28" x14ac:dyDescent="0.25">
      <c r="B88" s="56" t="s">
        <v>149</v>
      </c>
      <c r="C88" s="27">
        <v>7</v>
      </c>
      <c r="D88" s="27">
        <v>0.40899999999999997</v>
      </c>
      <c r="E88" s="70">
        <f t="shared" si="32"/>
        <v>0.16666666666666666</v>
      </c>
      <c r="F88" s="27">
        <f t="shared" si="33"/>
        <v>0</v>
      </c>
      <c r="G88" s="27">
        <v>6</v>
      </c>
      <c r="H88" s="27">
        <v>1800.883</v>
      </c>
      <c r="I88" s="70">
        <f t="shared" si="34"/>
        <v>0</v>
      </c>
      <c r="J88" s="27">
        <f t="shared" si="35"/>
        <v>1</v>
      </c>
      <c r="K88" s="27">
        <v>6</v>
      </c>
      <c r="L88" s="27">
        <v>600</v>
      </c>
      <c r="M88" s="70">
        <f t="shared" si="36"/>
        <v>0</v>
      </c>
      <c r="N88" s="27">
        <f t="shared" si="37"/>
        <v>1</v>
      </c>
      <c r="O88" s="27">
        <v>8</v>
      </c>
      <c r="P88" s="27">
        <v>600</v>
      </c>
      <c r="Q88" s="70">
        <f t="shared" si="38"/>
        <v>0.33333333333333331</v>
      </c>
      <c r="R88" s="27">
        <f t="shared" si="39"/>
        <v>0</v>
      </c>
      <c r="S88" s="27">
        <v>8</v>
      </c>
      <c r="T88" s="27">
        <v>600</v>
      </c>
      <c r="U88" s="70">
        <f t="shared" si="40"/>
        <v>0.33333333333333331</v>
      </c>
      <c r="V88" s="27">
        <f t="shared" si="41"/>
        <v>0</v>
      </c>
      <c r="W88" s="27">
        <v>8</v>
      </c>
      <c r="X88" s="27">
        <v>600</v>
      </c>
      <c r="Y88" s="70">
        <f t="shared" si="42"/>
        <v>0.33333333333333331</v>
      </c>
      <c r="Z88" s="27">
        <f t="shared" si="43"/>
        <v>0</v>
      </c>
      <c r="AB88">
        <f t="shared" si="31"/>
        <v>6</v>
      </c>
    </row>
    <row r="89" spans="2:28" x14ac:dyDescent="0.25">
      <c r="B89" s="56" t="s">
        <v>150</v>
      </c>
      <c r="C89" s="27">
        <v>7</v>
      </c>
      <c r="D89" s="27">
        <v>0.41599999999999998</v>
      </c>
      <c r="E89" s="70">
        <f t="shared" si="32"/>
        <v>0.16666666666666666</v>
      </c>
      <c r="F89" s="27">
        <f t="shared" si="33"/>
        <v>0</v>
      </c>
      <c r="G89" s="27">
        <v>6</v>
      </c>
      <c r="H89" s="27">
        <v>1801.019</v>
      </c>
      <c r="I89" s="70">
        <f t="shared" si="34"/>
        <v>0</v>
      </c>
      <c r="J89" s="27">
        <f t="shared" si="35"/>
        <v>1</v>
      </c>
      <c r="K89" s="27">
        <v>6</v>
      </c>
      <c r="L89" s="27">
        <v>600</v>
      </c>
      <c r="M89" s="70">
        <f t="shared" si="36"/>
        <v>0</v>
      </c>
      <c r="N89" s="27">
        <f t="shared" si="37"/>
        <v>1</v>
      </c>
      <c r="O89" s="27">
        <v>10</v>
      </c>
      <c r="P89" s="27">
        <v>600</v>
      </c>
      <c r="Q89" s="70">
        <f t="shared" si="38"/>
        <v>0.66666666666666663</v>
      </c>
      <c r="R89" s="27">
        <f t="shared" si="39"/>
        <v>0</v>
      </c>
      <c r="S89" s="27">
        <v>10</v>
      </c>
      <c r="T89" s="27">
        <v>600</v>
      </c>
      <c r="U89" s="70">
        <f t="shared" si="40"/>
        <v>0.66666666666666663</v>
      </c>
      <c r="V89" s="27">
        <f t="shared" si="41"/>
        <v>0</v>
      </c>
      <c r="W89" s="27">
        <v>10</v>
      </c>
      <c r="X89" s="27">
        <v>600</v>
      </c>
      <c r="Y89" s="70">
        <f t="shared" si="42"/>
        <v>0.66666666666666663</v>
      </c>
      <c r="Z89" s="27">
        <f t="shared" si="43"/>
        <v>0</v>
      </c>
      <c r="AB89">
        <f t="shared" si="31"/>
        <v>6</v>
      </c>
    </row>
    <row r="90" spans="2:28" x14ac:dyDescent="0.25">
      <c r="B90" s="56" t="s">
        <v>97</v>
      </c>
      <c r="C90" s="27">
        <v>5</v>
      </c>
      <c r="D90" s="27">
        <v>0.48699999999999999</v>
      </c>
      <c r="E90" s="70">
        <f t="shared" si="32"/>
        <v>0</v>
      </c>
      <c r="F90" s="27">
        <f t="shared" si="33"/>
        <v>1</v>
      </c>
      <c r="G90" s="27">
        <v>5</v>
      </c>
      <c r="H90" s="71">
        <v>1724.1</v>
      </c>
      <c r="I90" s="70">
        <f t="shared" si="34"/>
        <v>0</v>
      </c>
      <c r="J90" s="27">
        <f t="shared" si="35"/>
        <v>1</v>
      </c>
      <c r="K90" s="27">
        <v>5</v>
      </c>
      <c r="L90" s="27">
        <v>600</v>
      </c>
      <c r="M90" s="70">
        <f t="shared" si="36"/>
        <v>0</v>
      </c>
      <c r="N90" s="27">
        <f t="shared" si="37"/>
        <v>1</v>
      </c>
      <c r="O90" s="27">
        <v>7</v>
      </c>
      <c r="P90" s="27">
        <v>600</v>
      </c>
      <c r="Q90" s="70">
        <f t="shared" si="38"/>
        <v>0.4</v>
      </c>
      <c r="R90" s="27">
        <f t="shared" si="39"/>
        <v>0</v>
      </c>
      <c r="S90" s="27">
        <v>7</v>
      </c>
      <c r="T90" s="27">
        <v>600</v>
      </c>
      <c r="U90" s="70">
        <f t="shared" si="40"/>
        <v>0.4</v>
      </c>
      <c r="V90" s="27">
        <f t="shared" si="41"/>
        <v>0</v>
      </c>
      <c r="W90" s="27">
        <v>7</v>
      </c>
      <c r="X90" s="27">
        <v>600</v>
      </c>
      <c r="Y90" s="70">
        <f t="shared" si="42"/>
        <v>0.4</v>
      </c>
      <c r="Z90" s="27">
        <f t="shared" si="43"/>
        <v>0</v>
      </c>
      <c r="AB90">
        <f t="shared" si="31"/>
        <v>5</v>
      </c>
    </row>
    <row r="91" spans="2:28" x14ac:dyDescent="0.25">
      <c r="B91" s="56" t="s">
        <v>98</v>
      </c>
      <c r="C91" s="27">
        <v>5</v>
      </c>
      <c r="D91" s="27">
        <v>0.48299999999999998</v>
      </c>
      <c r="E91" s="70">
        <f t="shared" si="32"/>
        <v>0</v>
      </c>
      <c r="F91" s="27">
        <f t="shared" si="33"/>
        <v>1</v>
      </c>
      <c r="G91" s="27">
        <v>5</v>
      </c>
      <c r="H91" s="71">
        <v>1783.194</v>
      </c>
      <c r="I91" s="70">
        <f t="shared" si="34"/>
        <v>0</v>
      </c>
      <c r="J91" s="27">
        <f t="shared" si="35"/>
        <v>1</v>
      </c>
      <c r="K91" s="27">
        <v>5</v>
      </c>
      <c r="L91" s="27">
        <v>600</v>
      </c>
      <c r="M91" s="70">
        <f t="shared" si="36"/>
        <v>0</v>
      </c>
      <c r="N91" s="27">
        <f t="shared" si="37"/>
        <v>1</v>
      </c>
      <c r="O91" s="27">
        <v>7</v>
      </c>
      <c r="P91" s="27">
        <v>600</v>
      </c>
      <c r="Q91" s="70">
        <f t="shared" si="38"/>
        <v>0.4</v>
      </c>
      <c r="R91" s="27">
        <f t="shared" si="39"/>
        <v>0</v>
      </c>
      <c r="S91" s="27">
        <v>7</v>
      </c>
      <c r="T91" s="27">
        <v>600</v>
      </c>
      <c r="U91" s="70">
        <f t="shared" si="40"/>
        <v>0.4</v>
      </c>
      <c r="V91" s="27">
        <f t="shared" si="41"/>
        <v>0</v>
      </c>
      <c r="W91" s="27">
        <v>7</v>
      </c>
      <c r="X91" s="27">
        <v>600</v>
      </c>
      <c r="Y91" s="70">
        <f t="shared" si="42"/>
        <v>0.4</v>
      </c>
      <c r="Z91" s="27">
        <f t="shared" si="43"/>
        <v>0</v>
      </c>
      <c r="AB91">
        <f t="shared" si="31"/>
        <v>5</v>
      </c>
    </row>
    <row r="92" spans="2:28" x14ac:dyDescent="0.25">
      <c r="B92" s="56" t="s">
        <v>151</v>
      </c>
      <c r="C92" s="27">
        <v>5</v>
      </c>
      <c r="D92" s="27">
        <v>0.28499999999999998</v>
      </c>
      <c r="E92" s="70">
        <f t="shared" si="32"/>
        <v>0</v>
      </c>
      <c r="F92" s="27">
        <f t="shared" si="33"/>
        <v>1</v>
      </c>
      <c r="G92" s="27">
        <v>5</v>
      </c>
      <c r="H92" s="27">
        <v>1800.3810000000001</v>
      </c>
      <c r="I92" s="70">
        <f t="shared" si="34"/>
        <v>0</v>
      </c>
      <c r="J92" s="27">
        <f t="shared" si="35"/>
        <v>1</v>
      </c>
      <c r="K92" s="27">
        <v>5</v>
      </c>
      <c r="L92" s="27">
        <v>600</v>
      </c>
      <c r="M92" s="70">
        <f t="shared" si="36"/>
        <v>0</v>
      </c>
      <c r="N92" s="27">
        <f t="shared" si="37"/>
        <v>1</v>
      </c>
      <c r="O92" s="27">
        <v>7</v>
      </c>
      <c r="P92" s="27">
        <v>600</v>
      </c>
      <c r="Q92" s="70">
        <f t="shared" si="38"/>
        <v>0.4</v>
      </c>
      <c r="R92" s="27">
        <f t="shared" si="39"/>
        <v>0</v>
      </c>
      <c r="S92" s="27">
        <v>7</v>
      </c>
      <c r="T92" s="27">
        <v>600</v>
      </c>
      <c r="U92" s="70">
        <f t="shared" si="40"/>
        <v>0.4</v>
      </c>
      <c r="V92" s="27">
        <f t="shared" si="41"/>
        <v>0</v>
      </c>
      <c r="W92" s="27">
        <v>7</v>
      </c>
      <c r="X92" s="27">
        <v>600</v>
      </c>
      <c r="Y92" s="70">
        <f t="shared" si="42"/>
        <v>0.4</v>
      </c>
      <c r="Z92" s="27">
        <f t="shared" si="43"/>
        <v>0</v>
      </c>
      <c r="AB92">
        <f t="shared" si="31"/>
        <v>5</v>
      </c>
    </row>
    <row r="93" spans="2:28" x14ac:dyDescent="0.25">
      <c r="B93" s="56" t="s">
        <v>152</v>
      </c>
      <c r="C93" s="27">
        <v>5</v>
      </c>
      <c r="D93" s="27">
        <v>0.28499999999999998</v>
      </c>
      <c r="E93" s="70">
        <f t="shared" si="32"/>
        <v>0</v>
      </c>
      <c r="F93" s="27">
        <f t="shared" si="33"/>
        <v>1</v>
      </c>
      <c r="G93" s="27">
        <v>5</v>
      </c>
      <c r="H93" s="27">
        <v>1800.22</v>
      </c>
      <c r="I93" s="70">
        <f t="shared" si="34"/>
        <v>0</v>
      </c>
      <c r="J93" s="27">
        <f t="shared" si="35"/>
        <v>1</v>
      </c>
      <c r="K93" s="27">
        <v>5</v>
      </c>
      <c r="L93" s="27">
        <v>600</v>
      </c>
      <c r="M93" s="70">
        <f t="shared" si="36"/>
        <v>0</v>
      </c>
      <c r="N93" s="27">
        <f t="shared" si="37"/>
        <v>1</v>
      </c>
      <c r="O93" s="27">
        <v>7</v>
      </c>
      <c r="P93" s="27">
        <v>600</v>
      </c>
      <c r="Q93" s="70">
        <f t="shared" si="38"/>
        <v>0.4</v>
      </c>
      <c r="R93" s="27">
        <f t="shared" si="39"/>
        <v>0</v>
      </c>
      <c r="S93" s="27">
        <v>7</v>
      </c>
      <c r="T93" s="27">
        <v>600</v>
      </c>
      <c r="U93" s="70">
        <f t="shared" si="40"/>
        <v>0.4</v>
      </c>
      <c r="V93" s="27">
        <f t="shared" si="41"/>
        <v>0</v>
      </c>
      <c r="W93" s="27">
        <v>7</v>
      </c>
      <c r="X93" s="27">
        <v>600</v>
      </c>
      <c r="Y93" s="70">
        <f t="shared" si="42"/>
        <v>0.4</v>
      </c>
      <c r="Z93" s="27">
        <f t="shared" si="43"/>
        <v>0</v>
      </c>
      <c r="AB93">
        <f t="shared" si="31"/>
        <v>5</v>
      </c>
    </row>
    <row r="94" spans="2:28" x14ac:dyDescent="0.25">
      <c r="B94" s="56" t="s">
        <v>83</v>
      </c>
      <c r="C94" s="27">
        <v>19</v>
      </c>
      <c r="D94" s="27">
        <v>64.049000000000007</v>
      </c>
      <c r="E94" s="70">
        <f t="shared" si="32"/>
        <v>0</v>
      </c>
      <c r="F94" s="27">
        <f t="shared" si="33"/>
        <v>1</v>
      </c>
      <c r="G94" s="27">
        <v>23</v>
      </c>
      <c r="H94" s="71">
        <v>1800.0509999999999</v>
      </c>
      <c r="I94" s="70">
        <f t="shared" si="34"/>
        <v>0.21052631578947367</v>
      </c>
      <c r="J94" s="27">
        <f t="shared" si="35"/>
        <v>0</v>
      </c>
      <c r="K94" s="27">
        <v>24.7</v>
      </c>
      <c r="L94" s="27">
        <v>600</v>
      </c>
      <c r="M94" s="70">
        <f t="shared" si="36"/>
        <v>0.3</v>
      </c>
      <c r="N94" s="27">
        <f t="shared" si="37"/>
        <v>0</v>
      </c>
      <c r="O94" s="27">
        <v>25</v>
      </c>
      <c r="P94" s="27">
        <v>600</v>
      </c>
      <c r="Q94" s="70">
        <f t="shared" si="38"/>
        <v>0.31578947368421051</v>
      </c>
      <c r="R94" s="27">
        <f t="shared" si="39"/>
        <v>0</v>
      </c>
      <c r="S94" s="27">
        <v>25</v>
      </c>
      <c r="T94" s="27">
        <v>600</v>
      </c>
      <c r="U94" s="70">
        <f t="shared" si="40"/>
        <v>0.31578947368421051</v>
      </c>
      <c r="V94" s="27">
        <f t="shared" si="41"/>
        <v>0</v>
      </c>
      <c r="W94" s="27">
        <v>25</v>
      </c>
      <c r="X94" s="27">
        <v>600</v>
      </c>
      <c r="Y94" s="70">
        <f t="shared" si="42"/>
        <v>0.31578947368421051</v>
      </c>
      <c r="Z94" s="27">
        <f t="shared" si="43"/>
        <v>0</v>
      </c>
      <c r="AB94">
        <f t="shared" si="31"/>
        <v>19</v>
      </c>
    </row>
    <row r="95" spans="2:28" x14ac:dyDescent="0.25">
      <c r="B95" s="56" t="s">
        <v>84</v>
      </c>
      <c r="C95" s="27">
        <v>19</v>
      </c>
      <c r="D95" s="27">
        <v>65.225999999999999</v>
      </c>
      <c r="E95" s="70">
        <f t="shared" si="32"/>
        <v>0</v>
      </c>
      <c r="F95" s="27">
        <f t="shared" si="33"/>
        <v>1</v>
      </c>
      <c r="G95" s="27">
        <v>23</v>
      </c>
      <c r="H95" s="71">
        <v>1800.06</v>
      </c>
      <c r="I95" s="70">
        <f t="shared" si="34"/>
        <v>0.21052631578947367</v>
      </c>
      <c r="J95" s="27">
        <f t="shared" si="35"/>
        <v>0</v>
      </c>
      <c r="K95" s="27">
        <v>25</v>
      </c>
      <c r="L95" s="27">
        <v>600</v>
      </c>
      <c r="M95" s="70">
        <f t="shared" si="36"/>
        <v>0.31578947368421051</v>
      </c>
      <c r="N95" s="27">
        <f t="shared" si="37"/>
        <v>0</v>
      </c>
      <c r="O95" s="27">
        <v>24</v>
      </c>
      <c r="P95" s="27">
        <v>600</v>
      </c>
      <c r="Q95" s="70">
        <f t="shared" si="38"/>
        <v>0.26315789473684209</v>
      </c>
      <c r="R95" s="27">
        <f t="shared" si="39"/>
        <v>0</v>
      </c>
      <c r="S95" s="27">
        <v>24</v>
      </c>
      <c r="T95" s="27">
        <v>600</v>
      </c>
      <c r="U95" s="70">
        <f t="shared" si="40"/>
        <v>0.26315789473684209</v>
      </c>
      <c r="V95" s="27">
        <f t="shared" si="41"/>
        <v>0</v>
      </c>
      <c r="W95" s="27">
        <v>24</v>
      </c>
      <c r="X95" s="27">
        <v>600</v>
      </c>
      <c r="Y95" s="70">
        <f t="shared" si="42"/>
        <v>0.26315789473684209</v>
      </c>
      <c r="Z95" s="27">
        <f t="shared" si="43"/>
        <v>0</v>
      </c>
      <c r="AB95">
        <f t="shared" si="31"/>
        <v>19</v>
      </c>
    </row>
    <row r="96" spans="2:28" x14ac:dyDescent="0.25">
      <c r="B96" s="56" t="s">
        <v>137</v>
      </c>
      <c r="C96" s="27">
        <v>19</v>
      </c>
      <c r="D96" s="27">
        <v>44.927999999999997</v>
      </c>
      <c r="E96" s="70">
        <f t="shared" si="32"/>
        <v>0</v>
      </c>
      <c r="F96" s="27">
        <f t="shared" si="33"/>
        <v>1</v>
      </c>
      <c r="G96" s="27">
        <v>27</v>
      </c>
      <c r="H96" s="27">
        <v>1800.402</v>
      </c>
      <c r="I96" s="70">
        <f t="shared" si="34"/>
        <v>0.42105263157894735</v>
      </c>
      <c r="J96" s="27">
        <f t="shared" si="35"/>
        <v>0</v>
      </c>
      <c r="K96" s="27">
        <v>25</v>
      </c>
      <c r="L96" s="27">
        <v>600</v>
      </c>
      <c r="M96" s="70">
        <f t="shared" si="36"/>
        <v>0.31578947368421051</v>
      </c>
      <c r="N96" s="27">
        <f t="shared" si="37"/>
        <v>0</v>
      </c>
      <c r="O96" s="27">
        <v>25</v>
      </c>
      <c r="P96" s="27">
        <v>600</v>
      </c>
      <c r="Q96" s="70">
        <f t="shared" si="38"/>
        <v>0.31578947368421051</v>
      </c>
      <c r="R96" s="27">
        <f t="shared" si="39"/>
        <v>0</v>
      </c>
      <c r="S96" s="27">
        <v>25</v>
      </c>
      <c r="T96" s="27">
        <v>600</v>
      </c>
      <c r="U96" s="70">
        <f t="shared" si="40"/>
        <v>0.31578947368421051</v>
      </c>
      <c r="V96" s="27">
        <f t="shared" si="41"/>
        <v>0</v>
      </c>
      <c r="W96" s="27">
        <v>25</v>
      </c>
      <c r="X96" s="27">
        <v>600</v>
      </c>
      <c r="Y96" s="70">
        <f t="shared" si="42"/>
        <v>0.31578947368421051</v>
      </c>
      <c r="Z96" s="27">
        <f t="shared" si="43"/>
        <v>0</v>
      </c>
      <c r="AB96">
        <f t="shared" si="31"/>
        <v>19</v>
      </c>
    </row>
    <row r="97" spans="2:28" x14ac:dyDescent="0.25">
      <c r="B97" s="56" t="s">
        <v>138</v>
      </c>
      <c r="C97" s="27">
        <v>19</v>
      </c>
      <c r="D97" s="27">
        <v>52.588000000000001</v>
      </c>
      <c r="E97" s="70">
        <f t="shared" si="32"/>
        <v>0</v>
      </c>
      <c r="F97" s="27">
        <f t="shared" si="33"/>
        <v>1</v>
      </c>
      <c r="G97" s="27">
        <v>27</v>
      </c>
      <c r="H97" s="27">
        <v>1800.3579999999999</v>
      </c>
      <c r="I97" s="70">
        <f t="shared" si="34"/>
        <v>0.42105263157894735</v>
      </c>
      <c r="J97" s="27">
        <f t="shared" si="35"/>
        <v>0</v>
      </c>
      <c r="K97" s="27">
        <v>24</v>
      </c>
      <c r="L97" s="27">
        <v>600</v>
      </c>
      <c r="M97" s="70">
        <f t="shared" si="36"/>
        <v>0.26315789473684209</v>
      </c>
      <c r="N97" s="27">
        <f t="shared" si="37"/>
        <v>0</v>
      </c>
      <c r="O97" s="27">
        <v>25</v>
      </c>
      <c r="P97" s="27">
        <v>600</v>
      </c>
      <c r="Q97" s="70">
        <f t="shared" si="38"/>
        <v>0.31578947368421051</v>
      </c>
      <c r="R97" s="27">
        <f t="shared" si="39"/>
        <v>0</v>
      </c>
      <c r="S97" s="27">
        <v>25</v>
      </c>
      <c r="T97" s="27">
        <v>600</v>
      </c>
      <c r="U97" s="70">
        <f t="shared" si="40"/>
        <v>0.31578947368421051</v>
      </c>
      <c r="V97" s="27">
        <f t="shared" si="41"/>
        <v>0</v>
      </c>
      <c r="W97" s="27">
        <v>25</v>
      </c>
      <c r="X97" s="27">
        <v>600</v>
      </c>
      <c r="Y97" s="70">
        <f t="shared" si="42"/>
        <v>0.31578947368421051</v>
      </c>
      <c r="Z97" s="27">
        <f t="shared" si="43"/>
        <v>0</v>
      </c>
      <c r="AB97">
        <f t="shared" si="31"/>
        <v>19</v>
      </c>
    </row>
    <row r="98" spans="2:28" x14ac:dyDescent="0.25">
      <c r="B98" s="56" t="s">
        <v>85</v>
      </c>
      <c r="C98" s="27">
        <v>13</v>
      </c>
      <c r="D98" s="27">
        <v>75.965999999999994</v>
      </c>
      <c r="E98" s="70">
        <f t="shared" si="32"/>
        <v>0</v>
      </c>
      <c r="F98" s="27">
        <f t="shared" si="33"/>
        <v>1</v>
      </c>
      <c r="G98" s="27">
        <v>16</v>
      </c>
      <c r="H98" s="71">
        <v>1800.0150000000001</v>
      </c>
      <c r="I98" s="70">
        <f t="shared" si="34"/>
        <v>0.23076923076923078</v>
      </c>
      <c r="J98" s="27">
        <f t="shared" si="35"/>
        <v>0</v>
      </c>
      <c r="K98" s="27">
        <v>16.5</v>
      </c>
      <c r="L98" s="27">
        <v>600</v>
      </c>
      <c r="M98" s="70">
        <f t="shared" si="36"/>
        <v>0.26923076923076922</v>
      </c>
      <c r="N98" s="27">
        <f t="shared" si="37"/>
        <v>0</v>
      </c>
      <c r="O98" s="27">
        <v>17</v>
      </c>
      <c r="P98" s="27">
        <v>600</v>
      </c>
      <c r="Q98" s="70">
        <f t="shared" si="38"/>
        <v>0.30769230769230771</v>
      </c>
      <c r="R98" s="27">
        <f t="shared" si="39"/>
        <v>0</v>
      </c>
      <c r="S98" s="27">
        <v>17</v>
      </c>
      <c r="T98" s="27">
        <v>600</v>
      </c>
      <c r="U98" s="70">
        <f t="shared" si="40"/>
        <v>0.30769230769230771</v>
      </c>
      <c r="V98" s="27">
        <f t="shared" si="41"/>
        <v>0</v>
      </c>
      <c r="W98" s="27">
        <v>17</v>
      </c>
      <c r="X98" s="27">
        <v>600</v>
      </c>
      <c r="Y98" s="70">
        <f t="shared" si="42"/>
        <v>0.30769230769230771</v>
      </c>
      <c r="Z98" s="27">
        <f t="shared" si="43"/>
        <v>0</v>
      </c>
      <c r="AB98">
        <f t="shared" si="31"/>
        <v>13</v>
      </c>
    </row>
    <row r="99" spans="2:28" x14ac:dyDescent="0.25">
      <c r="B99" s="56" t="s">
        <v>86</v>
      </c>
      <c r="C99" s="27">
        <v>13</v>
      </c>
      <c r="D99" s="27">
        <v>69.756</v>
      </c>
      <c r="E99" s="70">
        <f t="shared" si="32"/>
        <v>0</v>
      </c>
      <c r="F99" s="27">
        <f t="shared" si="33"/>
        <v>1</v>
      </c>
      <c r="G99" s="27">
        <v>16</v>
      </c>
      <c r="H99" s="71">
        <v>1800.057</v>
      </c>
      <c r="I99" s="70">
        <f t="shared" si="34"/>
        <v>0.23076923076923078</v>
      </c>
      <c r="J99" s="27">
        <f t="shared" si="35"/>
        <v>0</v>
      </c>
      <c r="K99" s="27">
        <v>16.5</v>
      </c>
      <c r="L99" s="27">
        <v>600</v>
      </c>
      <c r="M99" s="70">
        <f t="shared" si="36"/>
        <v>0.26923076923076922</v>
      </c>
      <c r="N99" s="27">
        <f t="shared" si="37"/>
        <v>0</v>
      </c>
      <c r="O99" s="27">
        <v>17</v>
      </c>
      <c r="P99" s="27">
        <v>600</v>
      </c>
      <c r="Q99" s="70">
        <f t="shared" si="38"/>
        <v>0.30769230769230771</v>
      </c>
      <c r="R99" s="27">
        <f t="shared" si="39"/>
        <v>0</v>
      </c>
      <c r="S99" s="27">
        <v>17</v>
      </c>
      <c r="T99" s="27">
        <v>600</v>
      </c>
      <c r="U99" s="70">
        <f t="shared" si="40"/>
        <v>0.30769230769230771</v>
      </c>
      <c r="V99" s="27">
        <f t="shared" si="41"/>
        <v>0</v>
      </c>
      <c r="W99" s="27">
        <v>17</v>
      </c>
      <c r="X99" s="27">
        <v>600</v>
      </c>
      <c r="Y99" s="70">
        <f t="shared" si="42"/>
        <v>0.30769230769230771</v>
      </c>
      <c r="Z99" s="27">
        <f t="shared" si="43"/>
        <v>0</v>
      </c>
      <c r="AB99">
        <f t="shared" si="31"/>
        <v>13</v>
      </c>
    </row>
    <row r="100" spans="2:28" x14ac:dyDescent="0.25">
      <c r="B100" s="56" t="s">
        <v>139</v>
      </c>
      <c r="C100" s="27">
        <v>13</v>
      </c>
      <c r="D100" s="27">
        <v>53.734000000000002</v>
      </c>
      <c r="E100" s="70">
        <f t="shared" si="32"/>
        <v>0</v>
      </c>
      <c r="F100" s="27">
        <f t="shared" si="33"/>
        <v>1</v>
      </c>
      <c r="G100" s="27">
        <v>19</v>
      </c>
      <c r="H100" s="27">
        <v>1800.1569999999999</v>
      </c>
      <c r="I100" s="70">
        <f t="shared" si="34"/>
        <v>0.46153846153846156</v>
      </c>
      <c r="J100" s="27">
        <f t="shared" si="35"/>
        <v>0</v>
      </c>
      <c r="K100" s="27">
        <v>16</v>
      </c>
      <c r="L100" s="27">
        <v>600</v>
      </c>
      <c r="M100" s="70">
        <f t="shared" si="36"/>
        <v>0.23076923076923078</v>
      </c>
      <c r="N100" s="27">
        <f t="shared" si="37"/>
        <v>0</v>
      </c>
      <c r="O100" s="27">
        <v>19</v>
      </c>
      <c r="P100" s="27">
        <v>600</v>
      </c>
      <c r="Q100" s="70">
        <f t="shared" si="38"/>
        <v>0.46153846153846156</v>
      </c>
      <c r="R100" s="27">
        <f t="shared" si="39"/>
        <v>0</v>
      </c>
      <c r="S100" s="27">
        <v>19</v>
      </c>
      <c r="T100" s="27">
        <v>600</v>
      </c>
      <c r="U100" s="70">
        <f t="shared" si="40"/>
        <v>0.46153846153846156</v>
      </c>
      <c r="V100" s="27">
        <f t="shared" si="41"/>
        <v>0</v>
      </c>
      <c r="W100" s="27">
        <v>19</v>
      </c>
      <c r="X100" s="27">
        <v>600</v>
      </c>
      <c r="Y100" s="70">
        <f t="shared" si="42"/>
        <v>0.46153846153846156</v>
      </c>
      <c r="Z100" s="27">
        <f t="shared" si="43"/>
        <v>0</v>
      </c>
      <c r="AB100">
        <f t="shared" si="31"/>
        <v>13</v>
      </c>
    </row>
    <row r="101" spans="2:28" x14ac:dyDescent="0.25">
      <c r="B101" s="56" t="s">
        <v>140</v>
      </c>
      <c r="C101" s="27">
        <v>13</v>
      </c>
      <c r="D101" s="27">
        <v>54.542999999999999</v>
      </c>
      <c r="E101" s="70">
        <f t="shared" si="32"/>
        <v>0</v>
      </c>
      <c r="F101" s="27">
        <f t="shared" si="33"/>
        <v>1</v>
      </c>
      <c r="G101" s="27">
        <v>20</v>
      </c>
      <c r="H101" s="27">
        <v>1800.376</v>
      </c>
      <c r="I101" s="70">
        <f t="shared" si="34"/>
        <v>0.53846153846153844</v>
      </c>
      <c r="J101" s="27">
        <f t="shared" si="35"/>
        <v>0</v>
      </c>
      <c r="K101" s="27">
        <v>17</v>
      </c>
      <c r="L101" s="27">
        <v>600</v>
      </c>
      <c r="M101" s="70">
        <f t="shared" si="36"/>
        <v>0.30769230769230771</v>
      </c>
      <c r="N101" s="27">
        <f t="shared" si="37"/>
        <v>0</v>
      </c>
      <c r="O101" s="27">
        <v>18</v>
      </c>
      <c r="P101" s="27">
        <v>600</v>
      </c>
      <c r="Q101" s="70">
        <f t="shared" si="38"/>
        <v>0.38461538461538464</v>
      </c>
      <c r="R101" s="27">
        <f t="shared" si="39"/>
        <v>0</v>
      </c>
      <c r="S101" s="27">
        <v>18</v>
      </c>
      <c r="T101" s="27">
        <v>600</v>
      </c>
      <c r="U101" s="70">
        <f t="shared" si="40"/>
        <v>0.38461538461538464</v>
      </c>
      <c r="V101" s="27">
        <f t="shared" si="41"/>
        <v>0</v>
      </c>
      <c r="W101" s="27">
        <v>18</v>
      </c>
      <c r="X101" s="27">
        <v>600</v>
      </c>
      <c r="Y101" s="70">
        <f t="shared" si="42"/>
        <v>0.38461538461538464</v>
      </c>
      <c r="Z101" s="27">
        <f t="shared" si="43"/>
        <v>0</v>
      </c>
      <c r="AB101">
        <f t="shared" si="31"/>
        <v>13</v>
      </c>
    </row>
    <row r="102" spans="2:28" x14ac:dyDescent="0.25">
      <c r="B102" s="56" t="s">
        <v>87</v>
      </c>
      <c r="C102" s="27">
        <v>10</v>
      </c>
      <c r="D102" s="27">
        <v>80.007999999999996</v>
      </c>
      <c r="E102" s="70">
        <f t="shared" si="32"/>
        <v>0</v>
      </c>
      <c r="F102" s="27">
        <f t="shared" si="33"/>
        <v>1</v>
      </c>
      <c r="G102" s="27">
        <v>12</v>
      </c>
      <c r="H102" s="71">
        <v>1800.694</v>
      </c>
      <c r="I102" s="70">
        <f t="shared" si="34"/>
        <v>0.2</v>
      </c>
      <c r="J102" s="27">
        <f t="shared" si="35"/>
        <v>0</v>
      </c>
      <c r="K102" s="27">
        <v>12</v>
      </c>
      <c r="L102" s="27">
        <v>600</v>
      </c>
      <c r="M102" s="70">
        <f t="shared" si="36"/>
        <v>0.2</v>
      </c>
      <c r="N102" s="27">
        <f t="shared" si="37"/>
        <v>0</v>
      </c>
      <c r="O102" s="27">
        <v>13</v>
      </c>
      <c r="P102" s="27">
        <v>600</v>
      </c>
      <c r="Q102" s="70">
        <f t="shared" si="38"/>
        <v>0.3</v>
      </c>
      <c r="R102" s="27">
        <f t="shared" si="39"/>
        <v>0</v>
      </c>
      <c r="S102" s="27">
        <v>13</v>
      </c>
      <c r="T102" s="27">
        <v>600</v>
      </c>
      <c r="U102" s="70">
        <f t="shared" si="40"/>
        <v>0.3</v>
      </c>
      <c r="V102" s="27">
        <f t="shared" si="41"/>
        <v>0</v>
      </c>
      <c r="W102" s="27">
        <v>13</v>
      </c>
      <c r="X102" s="27">
        <v>600</v>
      </c>
      <c r="Y102" s="70">
        <f t="shared" si="42"/>
        <v>0.3</v>
      </c>
      <c r="Z102" s="27">
        <f t="shared" si="43"/>
        <v>0</v>
      </c>
      <c r="AB102">
        <f t="shared" si="31"/>
        <v>10</v>
      </c>
    </row>
    <row r="103" spans="2:28" x14ac:dyDescent="0.25">
      <c r="B103" s="56" t="s">
        <v>88</v>
      </c>
      <c r="C103" s="27">
        <v>10</v>
      </c>
      <c r="D103" s="27">
        <v>72.61</v>
      </c>
      <c r="E103" s="70">
        <f t="shared" si="32"/>
        <v>0</v>
      </c>
      <c r="F103" s="27">
        <f t="shared" si="33"/>
        <v>1</v>
      </c>
      <c r="G103" s="27">
        <v>12</v>
      </c>
      <c r="H103" s="71">
        <v>1801.84</v>
      </c>
      <c r="I103" s="70">
        <f t="shared" si="34"/>
        <v>0.2</v>
      </c>
      <c r="J103" s="27">
        <f t="shared" si="35"/>
        <v>0</v>
      </c>
      <c r="K103" s="27">
        <v>12</v>
      </c>
      <c r="L103" s="27">
        <v>600</v>
      </c>
      <c r="M103" s="70">
        <f t="shared" si="36"/>
        <v>0.2</v>
      </c>
      <c r="N103" s="27">
        <f t="shared" si="37"/>
        <v>0</v>
      </c>
      <c r="O103" s="27">
        <v>12</v>
      </c>
      <c r="P103" s="27">
        <v>600</v>
      </c>
      <c r="Q103" s="70">
        <f t="shared" si="38"/>
        <v>0.2</v>
      </c>
      <c r="R103" s="27">
        <f t="shared" si="39"/>
        <v>0</v>
      </c>
      <c r="S103" s="27">
        <v>12</v>
      </c>
      <c r="T103" s="27">
        <v>600</v>
      </c>
      <c r="U103" s="70">
        <f t="shared" si="40"/>
        <v>0.2</v>
      </c>
      <c r="V103" s="27">
        <f t="shared" si="41"/>
        <v>0</v>
      </c>
      <c r="W103" s="27">
        <v>12</v>
      </c>
      <c r="X103" s="27">
        <v>600</v>
      </c>
      <c r="Y103" s="70">
        <f t="shared" si="42"/>
        <v>0.2</v>
      </c>
      <c r="Z103" s="27">
        <f t="shared" si="43"/>
        <v>0</v>
      </c>
      <c r="AB103">
        <f t="shared" si="31"/>
        <v>10</v>
      </c>
    </row>
    <row r="104" spans="2:28" x14ac:dyDescent="0.25">
      <c r="B104" s="56" t="s">
        <v>141</v>
      </c>
      <c r="C104" s="27">
        <v>10</v>
      </c>
      <c r="D104" s="27">
        <v>60.658999999999999</v>
      </c>
      <c r="E104" s="70">
        <f t="shared" si="32"/>
        <v>0</v>
      </c>
      <c r="F104" s="27">
        <f t="shared" si="33"/>
        <v>1</v>
      </c>
      <c r="G104" s="27">
        <v>14</v>
      </c>
      <c r="H104" s="27">
        <v>1800.241</v>
      </c>
      <c r="I104" s="70">
        <f t="shared" si="34"/>
        <v>0.4</v>
      </c>
      <c r="J104" s="27">
        <f t="shared" si="35"/>
        <v>0</v>
      </c>
      <c r="K104" s="27">
        <v>12</v>
      </c>
      <c r="L104" s="27">
        <v>600</v>
      </c>
      <c r="M104" s="70">
        <f t="shared" si="36"/>
        <v>0.2</v>
      </c>
      <c r="N104" s="27">
        <f t="shared" si="37"/>
        <v>0</v>
      </c>
      <c r="O104" s="27">
        <v>13</v>
      </c>
      <c r="P104" s="27">
        <v>600</v>
      </c>
      <c r="Q104" s="70">
        <f t="shared" si="38"/>
        <v>0.3</v>
      </c>
      <c r="R104" s="27">
        <f t="shared" si="39"/>
        <v>0</v>
      </c>
      <c r="S104" s="27">
        <v>13</v>
      </c>
      <c r="T104" s="27">
        <v>600</v>
      </c>
      <c r="U104" s="70">
        <f t="shared" si="40"/>
        <v>0.3</v>
      </c>
      <c r="V104" s="27">
        <f t="shared" si="41"/>
        <v>0</v>
      </c>
      <c r="W104" s="27">
        <v>13</v>
      </c>
      <c r="X104" s="27">
        <v>600</v>
      </c>
      <c r="Y104" s="70">
        <f t="shared" si="42"/>
        <v>0.3</v>
      </c>
      <c r="Z104" s="27">
        <f t="shared" si="43"/>
        <v>0</v>
      </c>
      <c r="AB104">
        <f t="shared" si="31"/>
        <v>10</v>
      </c>
    </row>
    <row r="105" spans="2:28" x14ac:dyDescent="0.25">
      <c r="B105" s="56" t="s">
        <v>142</v>
      </c>
      <c r="C105" s="27">
        <v>10</v>
      </c>
      <c r="D105" s="27">
        <v>52.84</v>
      </c>
      <c r="E105" s="70">
        <f t="shared" si="32"/>
        <v>0</v>
      </c>
      <c r="F105" s="27">
        <f t="shared" si="33"/>
        <v>1</v>
      </c>
      <c r="G105" s="27">
        <v>14</v>
      </c>
      <c r="H105" s="27">
        <v>1800.1759999999999</v>
      </c>
      <c r="I105" s="70">
        <f t="shared" si="34"/>
        <v>0.4</v>
      </c>
      <c r="J105" s="27">
        <f t="shared" si="35"/>
        <v>0</v>
      </c>
      <c r="K105" s="27">
        <v>12</v>
      </c>
      <c r="L105" s="27">
        <v>600</v>
      </c>
      <c r="M105" s="70">
        <f t="shared" si="36"/>
        <v>0.2</v>
      </c>
      <c r="N105" s="27">
        <f t="shared" si="37"/>
        <v>0</v>
      </c>
      <c r="O105" s="27">
        <v>13</v>
      </c>
      <c r="P105" s="27">
        <v>600</v>
      </c>
      <c r="Q105" s="70">
        <f t="shared" si="38"/>
        <v>0.3</v>
      </c>
      <c r="R105" s="27">
        <f t="shared" si="39"/>
        <v>0</v>
      </c>
      <c r="S105" s="27">
        <v>13</v>
      </c>
      <c r="T105" s="27">
        <v>600</v>
      </c>
      <c r="U105" s="70">
        <f t="shared" si="40"/>
        <v>0.3</v>
      </c>
      <c r="V105" s="27">
        <f t="shared" si="41"/>
        <v>0</v>
      </c>
      <c r="W105" s="27">
        <v>13</v>
      </c>
      <c r="X105" s="27">
        <v>600</v>
      </c>
      <c r="Y105" s="70">
        <f t="shared" si="42"/>
        <v>0.3</v>
      </c>
      <c r="Z105" s="27">
        <f t="shared" si="43"/>
        <v>0</v>
      </c>
      <c r="AB105">
        <f t="shared" si="31"/>
        <v>10</v>
      </c>
    </row>
    <row r="106" spans="2:28" x14ac:dyDescent="0.25">
      <c r="B106" s="56" t="s">
        <v>89</v>
      </c>
      <c r="C106" s="27">
        <v>8</v>
      </c>
      <c r="D106" s="27">
        <v>106.91200000000001</v>
      </c>
      <c r="E106" s="70">
        <f t="shared" si="32"/>
        <v>0</v>
      </c>
      <c r="F106" s="27">
        <f t="shared" si="33"/>
        <v>1</v>
      </c>
      <c r="G106" s="27">
        <v>9</v>
      </c>
      <c r="H106" s="71">
        <v>1802.6969999999999</v>
      </c>
      <c r="I106" s="70">
        <f t="shared" si="34"/>
        <v>0.125</v>
      </c>
      <c r="J106" s="27">
        <f t="shared" si="35"/>
        <v>0</v>
      </c>
      <c r="K106" s="27">
        <v>9</v>
      </c>
      <c r="L106" s="27">
        <v>600</v>
      </c>
      <c r="M106" s="70">
        <f t="shared" si="36"/>
        <v>0.125</v>
      </c>
      <c r="N106" s="27">
        <f t="shared" si="37"/>
        <v>0</v>
      </c>
      <c r="O106" s="27">
        <v>11</v>
      </c>
      <c r="P106" s="27">
        <v>600</v>
      </c>
      <c r="Q106" s="70">
        <f t="shared" si="38"/>
        <v>0.375</v>
      </c>
      <c r="R106" s="27">
        <f t="shared" si="39"/>
        <v>0</v>
      </c>
      <c r="S106" s="27">
        <v>11</v>
      </c>
      <c r="T106" s="27">
        <v>600</v>
      </c>
      <c r="U106" s="70">
        <f t="shared" si="40"/>
        <v>0.375</v>
      </c>
      <c r="V106" s="27">
        <f t="shared" si="41"/>
        <v>0</v>
      </c>
      <c r="W106" s="27">
        <v>11</v>
      </c>
      <c r="X106" s="27">
        <v>600</v>
      </c>
      <c r="Y106" s="70">
        <f t="shared" si="42"/>
        <v>0.375</v>
      </c>
      <c r="Z106" s="27">
        <f t="shared" si="43"/>
        <v>0</v>
      </c>
      <c r="AB106">
        <f t="shared" si="31"/>
        <v>8</v>
      </c>
    </row>
    <row r="107" spans="2:28" x14ac:dyDescent="0.25">
      <c r="B107" s="56" t="s">
        <v>90</v>
      </c>
      <c r="C107" s="27">
        <v>8</v>
      </c>
      <c r="D107" s="27">
        <v>99.893000000000001</v>
      </c>
      <c r="E107" s="70">
        <f t="shared" si="32"/>
        <v>0</v>
      </c>
      <c r="F107" s="27">
        <f t="shared" si="33"/>
        <v>1</v>
      </c>
      <c r="G107" s="27">
        <v>12</v>
      </c>
      <c r="H107" s="71">
        <v>1801.84</v>
      </c>
      <c r="I107" s="70">
        <f t="shared" si="34"/>
        <v>0.5</v>
      </c>
      <c r="J107" s="27">
        <f t="shared" si="35"/>
        <v>0</v>
      </c>
      <c r="K107" s="27">
        <v>9</v>
      </c>
      <c r="L107" s="27">
        <v>600</v>
      </c>
      <c r="M107" s="70">
        <f t="shared" si="36"/>
        <v>0.125</v>
      </c>
      <c r="N107" s="27">
        <f t="shared" si="37"/>
        <v>0</v>
      </c>
      <c r="O107" s="27">
        <v>11</v>
      </c>
      <c r="P107" s="27">
        <v>600</v>
      </c>
      <c r="Q107" s="70">
        <f t="shared" si="38"/>
        <v>0.375</v>
      </c>
      <c r="R107" s="27">
        <f t="shared" si="39"/>
        <v>0</v>
      </c>
      <c r="S107" s="27">
        <v>11</v>
      </c>
      <c r="T107" s="27">
        <v>600</v>
      </c>
      <c r="U107" s="70">
        <f t="shared" si="40"/>
        <v>0.375</v>
      </c>
      <c r="V107" s="27">
        <f t="shared" si="41"/>
        <v>0</v>
      </c>
      <c r="W107" s="27">
        <v>11</v>
      </c>
      <c r="X107" s="27">
        <v>600</v>
      </c>
      <c r="Y107" s="70">
        <f t="shared" si="42"/>
        <v>0.375</v>
      </c>
      <c r="Z107" s="27">
        <f t="shared" si="43"/>
        <v>0</v>
      </c>
      <c r="AB107">
        <f t="shared" si="31"/>
        <v>8</v>
      </c>
    </row>
    <row r="108" spans="2:28" x14ac:dyDescent="0.25">
      <c r="B108" s="56" t="s">
        <v>143</v>
      </c>
      <c r="C108" s="27">
        <v>8</v>
      </c>
      <c r="D108" s="27">
        <v>65.122</v>
      </c>
      <c r="E108" s="70">
        <f t="shared" si="32"/>
        <v>0</v>
      </c>
      <c r="F108" s="27">
        <f t="shared" si="33"/>
        <v>1</v>
      </c>
      <c r="G108" s="27">
        <v>11</v>
      </c>
      <c r="H108" s="27">
        <v>1800.4960000000001</v>
      </c>
      <c r="I108" s="70">
        <f t="shared" si="34"/>
        <v>0.375</v>
      </c>
      <c r="J108" s="27">
        <f t="shared" si="35"/>
        <v>0</v>
      </c>
      <c r="K108" s="27">
        <v>9</v>
      </c>
      <c r="L108" s="27">
        <v>600</v>
      </c>
      <c r="M108" s="70">
        <f t="shared" si="36"/>
        <v>0.125</v>
      </c>
      <c r="N108" s="27">
        <f t="shared" si="37"/>
        <v>0</v>
      </c>
      <c r="O108" s="27">
        <v>11</v>
      </c>
      <c r="P108" s="27">
        <v>600</v>
      </c>
      <c r="Q108" s="70">
        <f t="shared" si="38"/>
        <v>0.375</v>
      </c>
      <c r="R108" s="27">
        <f t="shared" si="39"/>
        <v>0</v>
      </c>
      <c r="S108" s="27">
        <v>11</v>
      </c>
      <c r="T108" s="27">
        <v>600</v>
      </c>
      <c r="U108" s="70">
        <f t="shared" si="40"/>
        <v>0.375</v>
      </c>
      <c r="V108" s="27">
        <f t="shared" si="41"/>
        <v>0</v>
      </c>
      <c r="W108" s="27">
        <v>11</v>
      </c>
      <c r="X108" s="27">
        <v>600</v>
      </c>
      <c r="Y108" s="70">
        <f t="shared" si="42"/>
        <v>0.375</v>
      </c>
      <c r="Z108" s="27">
        <f t="shared" si="43"/>
        <v>0</v>
      </c>
      <c r="AB108">
        <f t="shared" si="31"/>
        <v>8</v>
      </c>
    </row>
    <row r="109" spans="2:28" x14ac:dyDescent="0.25">
      <c r="B109" s="56" t="s">
        <v>144</v>
      </c>
      <c r="C109" s="27">
        <v>8</v>
      </c>
      <c r="D109" s="27">
        <v>58.643999999999998</v>
      </c>
      <c r="E109" s="70">
        <f t="shared" si="32"/>
        <v>0</v>
      </c>
      <c r="F109" s="27">
        <f t="shared" si="33"/>
        <v>1</v>
      </c>
      <c r="G109" s="27">
        <v>11</v>
      </c>
      <c r="H109" s="27">
        <v>1800.2470000000001</v>
      </c>
      <c r="I109" s="70">
        <f t="shared" si="34"/>
        <v>0.375</v>
      </c>
      <c r="J109" s="27">
        <f t="shared" si="35"/>
        <v>0</v>
      </c>
      <c r="K109" s="27">
        <v>9</v>
      </c>
      <c r="L109" s="27">
        <v>600</v>
      </c>
      <c r="M109" s="70">
        <f t="shared" si="36"/>
        <v>0.125</v>
      </c>
      <c r="N109" s="27">
        <f t="shared" si="37"/>
        <v>0</v>
      </c>
      <c r="O109" s="27">
        <v>10</v>
      </c>
      <c r="P109" s="27">
        <v>600</v>
      </c>
      <c r="Q109" s="70">
        <f t="shared" si="38"/>
        <v>0.25</v>
      </c>
      <c r="R109" s="27">
        <f t="shared" si="39"/>
        <v>0</v>
      </c>
      <c r="S109" s="27">
        <v>10</v>
      </c>
      <c r="T109" s="27">
        <v>600</v>
      </c>
      <c r="U109" s="70">
        <f t="shared" si="40"/>
        <v>0.25</v>
      </c>
      <c r="V109" s="27">
        <f t="shared" si="41"/>
        <v>0</v>
      </c>
      <c r="W109" s="27">
        <v>10</v>
      </c>
      <c r="X109" s="27">
        <v>600</v>
      </c>
      <c r="Y109" s="70">
        <f t="shared" si="42"/>
        <v>0.25</v>
      </c>
      <c r="Z109" s="27">
        <f t="shared" si="43"/>
        <v>0</v>
      </c>
      <c r="AB109">
        <f t="shared" si="31"/>
        <v>8</v>
      </c>
    </row>
  </sheetData>
  <sortState xmlns:xlrd2="http://schemas.microsoft.com/office/spreadsheetml/2017/richdata2" ref="B14:Z109">
    <sortCondition ref="B14:B109"/>
  </sortState>
  <mergeCells count="6">
    <mergeCell ref="W12:Z12"/>
    <mergeCell ref="C12:F12"/>
    <mergeCell ref="G12:J12"/>
    <mergeCell ref="K12:N12"/>
    <mergeCell ref="O12:R12"/>
    <mergeCell ref="S12:V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2021-07-20T10:41:28Z</dcterms:created>
  <dcterms:modified xsi:type="dcterms:W3CDTF">2023-01-13T10:32:39Z</dcterms:modified>
</cp:coreProperties>
</file>