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\Notebook_Work\"/>
    </mc:Choice>
  </mc:AlternateContent>
  <xr:revisionPtr revIDLastSave="0" documentId="13_ncr:1_{B58D1C65-10E7-48D2-B978-87023A3B0D0D}" xr6:coauthVersionLast="47" xr6:coauthVersionMax="47" xr10:uidLastSave="{00000000-0000-0000-0000-000000000000}"/>
  <bookViews>
    <workbookView xWindow="28680" yWindow="-120" windowWidth="29040" windowHeight="15840" activeTab="1" xr2:uid="{BBF672FC-34C8-49DA-AD85-A6881F4418B6}"/>
  </bookViews>
  <sheets>
    <sheet name="packing details" sheetId="1" r:id="rId1"/>
    <sheet name="RELLENO" sheetId="2" r:id="rId2"/>
  </sheets>
  <definedNames>
    <definedName name="_xlnm._FilterDatabase" localSheetId="0" hidden="1">'packing details'!$A$1:$T$68</definedName>
    <definedName name="_xlnm._FilterDatabase" localSheetId="1" hidden="1">RELLENO!$A$1:$U$68</definedName>
    <definedName name="Detal_dostepny_Available_part">#REF!</definedName>
    <definedName name="Fabryka1_Production_Plant1">#REF!</definedName>
    <definedName name="Fabryka2_Production_Plant2">#REF!</definedName>
    <definedName name="Forma_istniejaca_Existing_tool">#REF!</definedName>
    <definedName name="From">#REF!</definedName>
    <definedName name="Hot_runner">#REF!</definedName>
    <definedName name="Ilosc_gniazd_Cavity_qty">#REF!</definedName>
    <definedName name="Klient__Customer">#REF!</definedName>
    <definedName name="Montaz_dekoracja_Assy_Deco.">#REF!</definedName>
    <definedName name="Pocess_type">#REF!</definedName>
    <definedName name="Rysunek_2D_detalu_2D_Part_Drawing">#REF!</definedName>
    <definedName name="Rysunek_3D_detalu_3D_Part_Drawing">#REF!</definedName>
    <definedName name="Specyficzne_wymagania__Tech._Specif.">#REF!</definedName>
    <definedName name="Tool_manufacturing">#REF!</definedName>
    <definedName name="Tool_transport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57" i="2" l="1"/>
  <c r="V29" i="2"/>
  <c r="V18" i="2"/>
  <c r="V17" i="2"/>
  <c r="V6" i="2"/>
  <c r="V3" i="2"/>
  <c r="V4" i="2"/>
  <c r="V5" i="2"/>
  <c r="V7" i="2"/>
  <c r="V8" i="2"/>
  <c r="V9" i="2"/>
  <c r="V10" i="2"/>
  <c r="V11" i="2"/>
  <c r="V12" i="2"/>
  <c r="V13" i="2"/>
  <c r="V14" i="2"/>
  <c r="V15" i="2"/>
  <c r="V16" i="2"/>
  <c r="V19" i="2"/>
  <c r="V20" i="2"/>
  <c r="V21" i="2"/>
  <c r="V22" i="2"/>
  <c r="V23" i="2"/>
  <c r="V24" i="2"/>
  <c r="V25" i="2"/>
  <c r="V26" i="2"/>
  <c r="V27" i="2"/>
  <c r="V28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8" i="2"/>
  <c r="V59" i="2"/>
  <c r="V60" i="2"/>
  <c r="V61" i="2"/>
  <c r="V62" i="2"/>
  <c r="V63" i="2"/>
  <c r="V64" i="2"/>
  <c r="V65" i="2"/>
  <c r="V66" i="2"/>
  <c r="V67" i="2"/>
  <c r="V68" i="2"/>
  <c r="V2" i="2"/>
  <c r="O2" i="2"/>
  <c r="H10" i="2"/>
  <c r="H13" i="2"/>
  <c r="H14" i="2"/>
  <c r="H18" i="2"/>
  <c r="P18" i="2" s="1"/>
  <c r="H19" i="2"/>
  <c r="H21" i="2"/>
  <c r="H22" i="2"/>
  <c r="H27" i="2"/>
  <c r="H29" i="2"/>
  <c r="H30" i="2"/>
  <c r="H35" i="2"/>
  <c r="H37" i="2"/>
  <c r="H38" i="2"/>
  <c r="H43" i="2"/>
  <c r="H45" i="2"/>
  <c r="H46" i="2"/>
  <c r="H51" i="2"/>
  <c r="H53" i="2"/>
  <c r="H54" i="2"/>
  <c r="H59" i="2"/>
  <c r="H61" i="2"/>
  <c r="H62" i="2"/>
  <c r="H67" i="2"/>
  <c r="H2" i="2"/>
  <c r="J2" i="2" s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2" i="2"/>
  <c r="H68" i="2"/>
  <c r="H66" i="2"/>
  <c r="H65" i="2"/>
  <c r="H64" i="2"/>
  <c r="H63" i="2"/>
  <c r="H60" i="2"/>
  <c r="H58" i="2"/>
  <c r="J58" i="2" s="1"/>
  <c r="H57" i="2"/>
  <c r="H56" i="2"/>
  <c r="H55" i="2"/>
  <c r="H52" i="2"/>
  <c r="H50" i="2"/>
  <c r="H49" i="2"/>
  <c r="H48" i="2"/>
  <c r="H47" i="2"/>
  <c r="H44" i="2"/>
  <c r="H42" i="2"/>
  <c r="H41" i="2"/>
  <c r="H40" i="2"/>
  <c r="H39" i="2"/>
  <c r="H36" i="2"/>
  <c r="H34" i="2"/>
  <c r="H33" i="2"/>
  <c r="H32" i="2"/>
  <c r="H31" i="2"/>
  <c r="H28" i="2"/>
  <c r="H26" i="2"/>
  <c r="H25" i="2"/>
  <c r="H24" i="2"/>
  <c r="H23" i="2"/>
  <c r="H20" i="2"/>
  <c r="H17" i="2"/>
  <c r="P17" i="2" s="1"/>
  <c r="H16" i="2"/>
  <c r="H15" i="2"/>
  <c r="H12" i="2"/>
  <c r="H11" i="2"/>
  <c r="H9" i="2"/>
  <c r="H8" i="2"/>
  <c r="H7" i="2"/>
  <c r="H6" i="2"/>
  <c r="P6" i="2" s="1"/>
  <c r="H5" i="2"/>
  <c r="H4" i="2"/>
  <c r="H3" i="2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P2" i="1"/>
  <c r="O2" i="1"/>
  <c r="J2" i="1"/>
  <c r="H2" i="1"/>
  <c r="P2" i="2" l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J63" i="2" l="1"/>
  <c r="J62" i="2"/>
  <c r="O67" i="2"/>
  <c r="P67" i="2" s="1"/>
  <c r="J67" i="2"/>
  <c r="J61" i="2"/>
  <c r="J65" i="2"/>
  <c r="J66" i="2" l="1"/>
  <c r="O62" i="2"/>
  <c r="P62" i="2" s="1"/>
  <c r="J60" i="2"/>
  <c r="O66" i="2"/>
  <c r="P66" i="2" s="1"/>
  <c r="J64" i="2"/>
  <c r="O61" i="2"/>
  <c r="P61" i="2" s="1"/>
  <c r="O68" i="2"/>
  <c r="P68" i="2" s="1"/>
  <c r="J68" i="2"/>
  <c r="O65" i="2"/>
  <c r="P65" i="2" s="1"/>
  <c r="O64" i="2" l="1"/>
  <c r="P64" i="2" s="1"/>
  <c r="O63" i="2"/>
  <c r="P63" i="2" s="1"/>
  <c r="J37" i="2"/>
  <c r="O60" i="2"/>
  <c r="P60" i="2" s="1"/>
  <c r="J21" i="2" l="1"/>
  <c r="O37" i="2"/>
  <c r="P37" i="2" s="1"/>
  <c r="J36" i="2"/>
  <c r="J49" i="2"/>
  <c r="O49" i="2"/>
  <c r="P49" i="2" s="1"/>
  <c r="J28" i="2"/>
  <c r="O38" i="2"/>
  <c r="P38" i="2" s="1"/>
  <c r="J22" i="2"/>
  <c r="J6" i="2"/>
  <c r="O34" i="2"/>
  <c r="P34" i="2" s="1"/>
  <c r="O52" i="2"/>
  <c r="P52" i="2" s="1"/>
  <c r="J52" i="2"/>
  <c r="J55" i="2"/>
  <c r="O55" i="2"/>
  <c r="P55" i="2" s="1"/>
  <c r="J14" i="2"/>
  <c r="J56" i="2"/>
  <c r="O56" i="2"/>
  <c r="P56" i="2" s="1"/>
  <c r="J54" i="2"/>
  <c r="J38" i="2"/>
  <c r="J34" i="2"/>
  <c r="J45" i="2"/>
  <c r="J39" i="2"/>
  <c r="O39" i="2"/>
  <c r="P39" i="2" s="1"/>
  <c r="J5" i="2"/>
  <c r="J31" i="2"/>
  <c r="O54" i="2"/>
  <c r="P54" i="2" s="1"/>
  <c r="J18" i="2"/>
  <c r="O21" i="2"/>
  <c r="P21" i="2" s="1"/>
  <c r="O5" i="2"/>
  <c r="P5" i="2" s="1"/>
  <c r="O31" i="2"/>
  <c r="P31" i="2" s="1"/>
  <c r="O14" i="2"/>
  <c r="P14" i="2" s="1"/>
  <c r="O44" i="2" l="1"/>
  <c r="P44" i="2" s="1"/>
  <c r="J44" i="2"/>
  <c r="O27" i="2"/>
  <c r="P27" i="2" s="1"/>
  <c r="J27" i="2"/>
  <c r="O35" i="2"/>
  <c r="P35" i="2" s="1"/>
  <c r="J35" i="2"/>
  <c r="J23" i="2"/>
  <c r="O23" i="2"/>
  <c r="P23" i="2" s="1"/>
  <c r="J41" i="2"/>
  <c r="O41" i="2"/>
  <c r="P41" i="2" s="1"/>
  <c r="O51" i="2"/>
  <c r="P51" i="2" s="1"/>
  <c r="J51" i="2"/>
  <c r="J30" i="2"/>
  <c r="O30" i="2"/>
  <c r="P30" i="2" s="1"/>
  <c r="O22" i="2"/>
  <c r="P22" i="2" s="1"/>
  <c r="J13" i="2"/>
  <c r="O13" i="2"/>
  <c r="P13" i="2" s="1"/>
  <c r="J25" i="2"/>
  <c r="J50" i="2"/>
  <c r="O50" i="2"/>
  <c r="P50" i="2" s="1"/>
  <c r="O28" i="2"/>
  <c r="P28" i="2" s="1"/>
  <c r="J19" i="2"/>
  <c r="O19" i="2"/>
  <c r="P19" i="2" s="1"/>
  <c r="O25" i="2"/>
  <c r="P25" i="2" s="1"/>
  <c r="J46" i="2"/>
  <c r="O46" i="2"/>
  <c r="P46" i="2" s="1"/>
  <c r="O11" i="2"/>
  <c r="P11" i="2" s="1"/>
  <c r="J11" i="2"/>
  <c r="O40" i="2"/>
  <c r="P40" i="2" s="1"/>
  <c r="J40" i="2"/>
  <c r="O36" i="2"/>
  <c r="P36" i="2" s="1"/>
  <c r="J15" i="2"/>
  <c r="O15" i="2"/>
  <c r="P15" i="2" s="1"/>
  <c r="J26" i="2"/>
  <c r="O26" i="2"/>
  <c r="P26" i="2" s="1"/>
  <c r="O59" i="2"/>
  <c r="P59" i="2" s="1"/>
  <c r="J59" i="2"/>
  <c r="J7" i="2"/>
  <c r="O7" i="2"/>
  <c r="P7" i="2" s="1"/>
  <c r="J8" i="2"/>
  <c r="O8" i="2"/>
  <c r="P8" i="2" s="1"/>
  <c r="J12" i="2"/>
  <c r="O12" i="2"/>
  <c r="P12" i="2" s="1"/>
  <c r="J4" i="2"/>
  <c r="O4" i="2"/>
  <c r="P4" i="2" s="1"/>
  <c r="O47" i="2"/>
  <c r="P47" i="2" s="1"/>
  <c r="J47" i="2"/>
  <c r="P57" i="2"/>
  <c r="O43" i="2"/>
  <c r="P43" i="2" s="1"/>
  <c r="J43" i="2"/>
  <c r="J32" i="2"/>
  <c r="O32" i="2"/>
  <c r="P32" i="2" s="1"/>
  <c r="J24" i="2"/>
  <c r="O24" i="2"/>
  <c r="P24" i="2" s="1"/>
  <c r="O3" i="2"/>
  <c r="P3" i="2" s="1"/>
  <c r="J3" i="2"/>
  <c r="O58" i="2"/>
  <c r="P58" i="2" s="1"/>
  <c r="J10" i="2"/>
  <c r="O10" i="2"/>
  <c r="P10" i="2" s="1"/>
  <c r="J33" i="2"/>
  <c r="O33" i="2"/>
  <c r="P33" i="2" s="1"/>
  <c r="O9" i="2"/>
  <c r="P9" i="2" s="1"/>
  <c r="J9" i="2"/>
  <c r="J20" i="2"/>
  <c r="O20" i="2"/>
  <c r="P20" i="2" s="1"/>
  <c r="J42" i="2"/>
  <c r="O42" i="2"/>
  <c r="P42" i="2" s="1"/>
  <c r="J48" i="2"/>
  <c r="O48" i="2"/>
  <c r="P48" i="2" s="1"/>
  <c r="P29" i="2"/>
  <c r="J16" i="2"/>
  <c r="O16" i="2"/>
  <c r="P16" i="2" s="1"/>
  <c r="J53" i="2"/>
  <c r="O53" i="2"/>
  <c r="P53" i="2" s="1"/>
  <c r="O45" i="2"/>
  <c r="P45" i="2" s="1"/>
</calcChain>
</file>

<file path=xl/sharedStrings.xml><?xml version="1.0" encoding="utf-8"?>
<sst xmlns="http://schemas.openxmlformats.org/spreadsheetml/2006/main" count="651" uniqueCount="106">
  <si>
    <t>12NC</t>
  </si>
  <si>
    <t>MTyp</t>
  </si>
  <si>
    <t>Vendor
Part number</t>
  </si>
  <si>
    <t>Description</t>
  </si>
  <si>
    <t>UOM</t>
  </si>
  <si>
    <t>Pack Type</t>
  </si>
  <si>
    <t>Net Weight per piece (kg)</t>
  </si>
  <si>
    <t>Pieces per box</t>
  </si>
  <si>
    <t>Pieces per pallet</t>
  </si>
  <si>
    <t>Box Gross Weight (kg)</t>
  </si>
  <si>
    <t>Box Length (cm)</t>
  </si>
  <si>
    <t>Box Width (cm)</t>
  </si>
  <si>
    <t>Box Height (cm)</t>
  </si>
  <si>
    <t>Box on pallet</t>
  </si>
  <si>
    <t>Gross Pallet Weight (kg)</t>
  </si>
  <si>
    <t>Pallet Length (cm)</t>
  </si>
  <si>
    <t>Pallet Width (cm)</t>
  </si>
  <si>
    <t>Total Pallet Height (cm)</t>
  </si>
  <si>
    <t>Total plastic weight on pallet (kg)</t>
  </si>
  <si>
    <t>Piece</t>
  </si>
  <si>
    <t>Box</t>
  </si>
  <si>
    <t>Pallet</t>
  </si>
  <si>
    <t>Gross component weight (+10%)</t>
  </si>
  <si>
    <t>RAW</t>
  </si>
  <si>
    <t>LOUVRE OPTIVISION L-A90</t>
  </si>
  <si>
    <t>BALANCIER CATENAIRE CDS 10714 METRONOMIS</t>
  </si>
  <si>
    <t>ROD SUNSTAY</t>
  </si>
  <si>
    <t>CITYCLASSIC G2 CONNECTOR BRACKET V2</t>
  </si>
  <si>
    <t>PL. ACERO GALVANIZADO 1,5x1250x2000</t>
  </si>
  <si>
    <t>K-Bracket New SPD Luma 2+3</t>
  </si>
  <si>
    <t>INTERFACE PLATE HP V2 ARENA/OPTI</t>
  </si>
  <si>
    <t>K-CITYTOUCH MOUNTING PART CFLARGE &amp; CLEA</t>
  </si>
  <si>
    <t>Bandeja Stela Square Wide 150W GenII</t>
  </si>
  <si>
    <t>BANDEJA MODULO ALLIANCE 2 LED</t>
  </si>
  <si>
    <t>SOPORTE MODULO ALLIANCE 2 LED</t>
  </si>
  <si>
    <t>PESTILLO ALLIANCE 2</t>
  </si>
  <si>
    <t>LOUVER 60 degr. MINI LUMA S-P</t>
  </si>
  <si>
    <t>SUPPORT LED 40/20 HARMONY</t>
  </si>
  <si>
    <t>DECOSCENE GEARTRAY DMX DRIVER</t>
  </si>
  <si>
    <t>L-BASE TUBE OPTISPACE</t>
  </si>
  <si>
    <t>L-SSY EMBEDDED BOLLARD</t>
  </si>
  <si>
    <t>ADJUSTABLE BRACKET SYS P1 TUBEPOINT G2</t>
  </si>
  <si>
    <t>ADJUSTABLE BRACKET SYS P2 TUBEPOINT G2</t>
  </si>
  <si>
    <t>PLETINA FIJACION LUNATONE</t>
  </si>
  <si>
    <t>SUPPORTING HOUSING BRACKET BDP265</t>
  </si>
  <si>
    <t>CDS500 RETROLED HEATSINK PLATE V2</t>
  </si>
  <si>
    <t>BDS490/491 LIGHT GUIDE SUPPORT</t>
  </si>
  <si>
    <t>DRIVER BRACKET BDS100</t>
  </si>
  <si>
    <t>GEARBOX MDO DEC FLOWLINE</t>
  </si>
  <si>
    <t>SRS421 PLATE SPRING</t>
  </si>
  <si>
    <t>FLAT PLATE KIT LED SRS421</t>
  </si>
  <si>
    <t>BASE TUBE OPTISPACE NO BASE</t>
  </si>
  <si>
    <t>PLATE KIT LED SRS427</t>
  </si>
  <si>
    <t>METIS 2816 RETROLED HINGE</t>
  </si>
  <si>
    <t>ADJUSTABLE BRACKET CTE HINGE BGP235/236</t>
  </si>
  <si>
    <t>ADJUSTABLE BRACKET CTE UP BGP235</t>
  </si>
  <si>
    <t>ADJUSTABLE BRACKET CTE 0to5 BGP235</t>
  </si>
  <si>
    <t>GEARBOX BGB300 1xWie 1,5xSS1.4571</t>
  </si>
  <si>
    <t>EXTERNAL LOUVER FOR AV 3.5 V2</t>
  </si>
  <si>
    <t>4 FACES SHEET BDP/BSP768 BDP/BSP651 TEXT</t>
  </si>
  <si>
    <t>ADJUSTABLE BRACKET CTE UP BGP236</t>
  </si>
  <si>
    <t>ADJUSTABLE BRACKET CTE 0to5 BGP236</t>
  </si>
  <si>
    <t>HOUSING BGB305</t>
  </si>
  <si>
    <t>HOUSING BGB306</t>
  </si>
  <si>
    <t>TOP PLATE COVER BGB307</t>
  </si>
  <si>
    <t>TOP PLATE COVER BGB308</t>
  </si>
  <si>
    <t>DRIVER BOX HOUSING EGB308</t>
  </si>
  <si>
    <t>DRIVER BOX COVER EGB308</t>
  </si>
  <si>
    <t>FRAME BGB305</t>
  </si>
  <si>
    <t>FRAME BGB306</t>
  </si>
  <si>
    <t>FRAME BGB307</t>
  </si>
  <si>
    <t>FRAME BGB308</t>
  </si>
  <si>
    <t>EXTERNAL LOUVER GEN3 V2</t>
  </si>
  <si>
    <t>HARMONY 90s IP66 MODULE TRAY EXT</t>
  </si>
  <si>
    <t>MOUNTING CLIP FLOWSTAR Gen2 L100 316L</t>
  </si>
  <si>
    <t>MOUNTING CLIP FLOWSTAR Gen2 L200 316L</t>
  </si>
  <si>
    <t>MOUNTING CLIP FLOWSTAR Gen2 L300 316L</t>
  </si>
  <si>
    <t>ADJUST. BRACKET SYS P1 FLOWSTAR G2 316L</t>
  </si>
  <si>
    <t>ADJUST. BRACKET SYS P2 FLOWSTAR G2 316L</t>
  </si>
  <si>
    <t>GEAR TRAY EGB308 LARGE</t>
  </si>
  <si>
    <t>L-BASE TUBE OPTISPACE DARKGREY-SIA432</t>
  </si>
  <si>
    <t>Mounting plate BDP275</t>
  </si>
  <si>
    <t>ANTI-ROTATION RING BPP616 UK</t>
  </si>
  <si>
    <t>GLASS HOLDER CORELINE XL/HERITAGE</t>
  </si>
  <si>
    <t>CEILING BRACKET FS G2 AISI 316L (6mm)</t>
  </si>
  <si>
    <t>TUBE OPTISPACE NO BASE DARKGREY-SIA432</t>
  </si>
  <si>
    <t>GEARBOX BGB301 1xWie 1,5xSS1.4571</t>
  </si>
  <si>
    <t>GEARBOX BGB302 1xWie 1,5xSS1.4571</t>
  </si>
  <si>
    <t>Ceiling bracket adapter BGB330</t>
  </si>
  <si>
    <t>C-mounting bracket BGP235 AISI 316L</t>
  </si>
  <si>
    <t>CLIP BRACKET SITECO RETROFIT KIT</t>
  </si>
  <si>
    <t>PCE</t>
  </si>
  <si>
    <t>BOX</t>
  </si>
  <si>
    <t>PALET</t>
  </si>
  <si>
    <t>DIRECTO SOBRE PALET</t>
  </si>
  <si>
    <t>CAJA CARTON 1180X780X780</t>
  </si>
  <si>
    <t>CAJA CARTON 500X300X300</t>
  </si>
  <si>
    <t>CAJA CARTON 750X400X300</t>
  </si>
  <si>
    <t>CAJA CARTON 250X250X250</t>
  </si>
  <si>
    <t>CAJA CARTON 250X200X150</t>
  </si>
  <si>
    <t>CAJA CARTON 1010X285X280</t>
  </si>
  <si>
    <t>CAJA CARTON 1200X800640</t>
  </si>
  <si>
    <t>TIPO CAJA/PALET</t>
  </si>
  <si>
    <t>TEXTO FASE EMBALAJE</t>
  </si>
  <si>
    <t>ID</t>
  </si>
  <si>
    <t>ID1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</si>
</sst>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0"/>
      <color theme="1"/>
      <name val="Calibri"/>
      <family val="2"/>
      <charset val="238"/>
      <scheme val="minor"/>
    </font>
    <font>
      <sz val="10"/>
      <name val="MS Sans Serif"/>
      <family val="2"/>
    </font>
    <font>
      <b/>
      <sz val="10"/>
      <name val="Arial"/>
      <family val="2"/>
    </font>
    <font>
      <b/>
      <sz val="10"/>
      <color theme="1"/>
      <name val="Calibri"/>
      <family val="2"/>
      <charset val="238"/>
      <scheme val="minor"/>
    </font>
    <font>
      <sz val="10"/>
      <name val="Calibri"/>
      <family val="2"/>
      <charset val="238"/>
      <scheme val="minor"/>
    </font>
    <font>
      <sz val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3" fontId="1" fillId="0" borderId="0"/>
  </cellStyleXfs>
  <cellXfs count="33">
    <xf numFmtId="0" fontId="0" fillId="0" borderId="0" xfId="0"/>
    <xf numFmtId="1" fontId="0" fillId="0" borderId="0" xfId="0" applyNumberFormat="1"/>
    <xf numFmtId="1" fontId="0" fillId="0" borderId="0" xfId="0" applyNumberFormat="1" applyAlignment="1">
      <alignment horizontal="center"/>
    </xf>
    <xf numFmtId="2" fontId="0" fillId="0" borderId="0" xfId="0" applyNumberFormat="1"/>
    <xf numFmtId="0" fontId="3" fillId="0" borderId="0" xfId="0" applyFont="1"/>
    <xf numFmtId="1" fontId="3" fillId="0" borderId="0" xfId="0" applyNumberFormat="1" applyFont="1"/>
    <xf numFmtId="1" fontId="0" fillId="0" borderId="1" xfId="0" applyNumberFormat="1" applyBorder="1" applyAlignment="1">
      <alignment horizontal="left" vertical="center"/>
    </xf>
    <xf numFmtId="0" fontId="4" fillId="0" borderId="1" xfId="0" applyFont="1" applyBorder="1" applyAlignment="1">
      <alignment vertical="center"/>
    </xf>
    <xf numFmtId="1" fontId="0" fillId="0" borderId="1" xfId="0" applyNumberFormat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1" fontId="0" fillId="3" borderId="0" xfId="0" applyNumberFormat="1" applyFill="1"/>
    <xf numFmtId="1" fontId="0" fillId="4" borderId="1" xfId="0" applyNumberForma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3" fontId="0" fillId="4" borderId="1" xfId="0" applyNumberFormat="1" applyFill="1" applyBorder="1" applyAlignment="1">
      <alignment horizontal="center" vertical="center"/>
    </xf>
    <xf numFmtId="1" fontId="0" fillId="4" borderId="0" xfId="0" applyNumberFormat="1" applyFill="1"/>
    <xf numFmtId="1" fontId="5" fillId="5" borderId="1" xfId="0" applyNumberFormat="1" applyFont="1" applyFill="1" applyBorder="1" applyAlignment="1">
      <alignment horizontal="center" vertical="center"/>
    </xf>
    <xf numFmtId="1" fontId="0" fillId="5" borderId="1" xfId="0" applyNumberFormat="1" applyFill="1" applyBorder="1" applyAlignment="1">
      <alignment horizontal="center" vertical="center"/>
    </xf>
    <xf numFmtId="164" fontId="0" fillId="5" borderId="1" xfId="0" applyNumberFormat="1" applyFill="1" applyBorder="1" applyAlignment="1">
      <alignment horizontal="center" vertical="center"/>
    </xf>
    <xf numFmtId="1" fontId="0" fillId="5" borderId="0" xfId="0" applyNumberFormat="1" applyFill="1"/>
    <xf numFmtId="1" fontId="0" fillId="0" borderId="2" xfId="0" applyNumberFormat="1" applyBorder="1" applyAlignment="1">
      <alignment horizontal="left" vertical="center"/>
    </xf>
    <xf numFmtId="0" fontId="4" fillId="0" borderId="3" xfId="0" applyFont="1" applyBorder="1" applyAlignment="1">
      <alignment horizontal="center" vertical="center"/>
    </xf>
    <xf numFmtId="164" fontId="0" fillId="3" borderId="2" xfId="0" applyNumberFormat="1" applyFill="1" applyBorder="1" applyAlignment="1">
      <alignment horizontal="center" vertical="center"/>
    </xf>
    <xf numFmtId="1" fontId="2" fillId="2" borderId="4" xfId="1" applyNumberFormat="1" applyFont="1" applyFill="1" applyBorder="1" applyAlignment="1">
      <alignment horizontal="center" vertical="center" wrapText="1"/>
    </xf>
    <xf numFmtId="1" fontId="2" fillId="2" borderId="5" xfId="1" applyNumberFormat="1" applyFont="1" applyFill="1" applyBorder="1" applyAlignment="1">
      <alignment horizontal="center" vertical="center" wrapText="1"/>
    </xf>
    <xf numFmtId="1" fontId="2" fillId="2" borderId="6" xfId="1" applyNumberFormat="1" applyFont="1" applyFill="1" applyBorder="1" applyAlignment="1">
      <alignment horizontal="center" vertical="center" wrapText="1"/>
    </xf>
    <xf numFmtId="1" fontId="2" fillId="2" borderId="7" xfId="1" applyNumberFormat="1" applyFont="1" applyFill="1" applyBorder="1" applyAlignment="1">
      <alignment horizontal="center" vertical="center" wrapText="1"/>
    </xf>
    <xf numFmtId="2" fontId="2" fillId="2" borderId="4" xfId="1" applyNumberFormat="1" applyFont="1" applyFill="1" applyBorder="1" applyAlignment="1">
      <alignment horizontal="center" vertical="center" wrapText="1"/>
    </xf>
    <xf numFmtId="2" fontId="2" fillId="2" borderId="6" xfId="1" applyNumberFormat="1" applyFont="1" applyFill="1" applyBorder="1" applyAlignment="1">
      <alignment horizontal="center" vertical="center" wrapText="1"/>
    </xf>
    <xf numFmtId="2" fontId="0" fillId="0" borderId="3" xfId="0" applyNumberFormat="1" applyBorder="1" applyAlignment="1">
      <alignment horizontal="center" vertical="center"/>
    </xf>
    <xf numFmtId="0" fontId="3" fillId="0" borderId="0" xfId="0" applyFont="1" applyAlignment="1">
      <alignment wrapText="1"/>
    </xf>
    <xf numFmtId="164" fontId="0" fillId="0" borderId="3" xfId="0" applyNumberFormat="1" applyBorder="1" applyAlignment="1">
      <alignment horizontal="center" vertical="center"/>
    </xf>
    <xf numFmtId="0" fontId="3" fillId="6" borderId="0" xfId="0" applyFont="1" applyFill="1"/>
    <xf numFmtId="0" fontId="0" fillId="6" borderId="0" xfId="0" applyFill="1"/>
  </cellXfs>
  <cellStyles count="2">
    <cellStyle name="Normal" xfId="0" builtinId="0"/>
    <cellStyle name="Normal_C-Orig PLDT lines" xfId="1" xr:uid="{6ED531EC-7C3A-4FAA-ADF7-46F540A8C29A}"/>
  </cellStyles>
  <dxfs count="0"/>
  <tableStyles count="0" defaultTableStyle="TableStyleMedium2" defaultPivotStyle="PivotStyleLight16"/>
  <colors>
    <mruColors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9DBE7-0C1A-437F-A76D-B249592935E9}">
  <dimension ref="A1:Z73"/>
  <sheetViews>
    <sheetView zoomScale="80" zoomScaleNormal="80" workbookViewId="0">
      <selection activeCell="G39" sqref="G39"/>
    </sheetView>
  </sheetViews>
  <sheetFormatPr baseColWidth="10" defaultColWidth="10.7109375" defaultRowHeight="12.75" x14ac:dyDescent="0.2"/>
  <cols>
    <col min="1" max="1" width="13.42578125" style="1" customWidth="1"/>
    <col min="2" max="2" width="17.7109375" style="1" customWidth="1"/>
    <col min="3" max="3" width="10.140625" style="2" customWidth="1"/>
    <col min="4" max="4" width="41.85546875" style="1" customWidth="1"/>
    <col min="5" max="5" width="5.7109375" style="1" customWidth="1"/>
    <col min="6" max="6" width="6.28515625" style="1" customWidth="1"/>
    <col min="7" max="7" width="16.140625" style="3" customWidth="1"/>
    <col min="8" max="8" width="15.140625" style="3" customWidth="1"/>
    <col min="9" max="9" width="16.85546875" style="1" customWidth="1"/>
    <col min="10" max="10" width="9.85546875" style="3" customWidth="1"/>
    <col min="11" max="11" width="8" style="1" customWidth="1"/>
    <col min="12" max="12" width="7.28515625" style="1" customWidth="1"/>
    <col min="13" max="13" width="8.42578125" style="1" customWidth="1"/>
    <col min="14" max="15" width="14.85546875" style="1" customWidth="1"/>
    <col min="16" max="16" width="14.42578125" style="3" customWidth="1"/>
    <col min="17" max="17" width="12.7109375" style="1" customWidth="1"/>
    <col min="18" max="18" width="9.5703125" style="1" customWidth="1"/>
    <col min="19" max="19" width="10.28515625" style="1" customWidth="1"/>
    <col min="20" max="20" width="20.7109375" style="1" customWidth="1"/>
    <col min="21" max="21" width="14.85546875" bestFit="1" customWidth="1"/>
    <col min="26" max="26" width="19.85546875" style="1" customWidth="1"/>
    <col min="27" max="29" width="19.85546875" customWidth="1"/>
  </cols>
  <sheetData>
    <row r="1" spans="1:26" s="4" customFormat="1" ht="51.75" thickBot="1" x14ac:dyDescent="0.25">
      <c r="A1" s="22" t="s">
        <v>1</v>
      </c>
      <c r="B1" s="23" t="s">
        <v>0</v>
      </c>
      <c r="C1" s="23" t="s">
        <v>2</v>
      </c>
      <c r="D1" s="24" t="s">
        <v>3</v>
      </c>
      <c r="E1" s="24" t="s">
        <v>4</v>
      </c>
      <c r="F1" s="25" t="s">
        <v>5</v>
      </c>
      <c r="G1" s="26" t="s">
        <v>6</v>
      </c>
      <c r="H1" s="27" t="s">
        <v>22</v>
      </c>
      <c r="I1" s="24" t="s">
        <v>7</v>
      </c>
      <c r="J1" s="27" t="s">
        <v>9</v>
      </c>
      <c r="K1" s="24" t="s">
        <v>10</v>
      </c>
      <c r="L1" s="24" t="s">
        <v>11</v>
      </c>
      <c r="M1" s="24" t="s">
        <v>12</v>
      </c>
      <c r="N1" s="24" t="s">
        <v>13</v>
      </c>
      <c r="O1" s="24" t="s">
        <v>8</v>
      </c>
      <c r="P1" s="27" t="s">
        <v>14</v>
      </c>
      <c r="Q1" s="24" t="s">
        <v>15</v>
      </c>
      <c r="R1" s="24" t="s">
        <v>16</v>
      </c>
      <c r="S1" s="24" t="s">
        <v>17</v>
      </c>
      <c r="T1" s="25" t="s">
        <v>18</v>
      </c>
      <c r="Z1" s="5"/>
    </row>
    <row r="2" spans="1:26" ht="13.5" customHeight="1" x14ac:dyDescent="0.2">
      <c r="A2" s="19" t="s">
        <v>23</v>
      </c>
      <c r="B2" s="6">
        <v>441137093581</v>
      </c>
      <c r="C2" s="6"/>
      <c r="D2" s="7" t="s">
        <v>24</v>
      </c>
      <c r="E2" s="8" t="s">
        <v>91</v>
      </c>
      <c r="F2" s="20" t="s">
        <v>92</v>
      </c>
      <c r="G2" s="21"/>
      <c r="H2" s="9">
        <f>G2*1.1</f>
        <v>0</v>
      </c>
      <c r="I2" s="11"/>
      <c r="J2" s="12">
        <f>I2*H2</f>
        <v>0</v>
      </c>
      <c r="K2" s="13"/>
      <c r="L2" s="13"/>
      <c r="M2" s="13"/>
      <c r="N2" s="16"/>
      <c r="O2" s="15">
        <f>+I2*N2</f>
        <v>0</v>
      </c>
      <c r="P2" s="17">
        <f>O2*H2+25</f>
        <v>25</v>
      </c>
      <c r="Q2" s="16">
        <v>120</v>
      </c>
      <c r="R2" s="16">
        <v>80</v>
      </c>
      <c r="S2" s="16"/>
      <c r="T2" s="28"/>
    </row>
    <row r="3" spans="1:26" ht="13.5" customHeight="1" x14ac:dyDescent="0.2">
      <c r="A3" s="19" t="s">
        <v>23</v>
      </c>
      <c r="B3" s="6">
        <v>441137478690</v>
      </c>
      <c r="C3" s="6"/>
      <c r="D3" s="7" t="s">
        <v>25</v>
      </c>
      <c r="E3" s="8" t="s">
        <v>91</v>
      </c>
      <c r="F3" s="20" t="s">
        <v>92</v>
      </c>
      <c r="G3" s="21"/>
      <c r="H3" s="9">
        <f t="shared" ref="H3:H66" si="0">G3*1.1</f>
        <v>0</v>
      </c>
      <c r="I3" s="11"/>
      <c r="J3" s="12">
        <f t="shared" ref="J3:J66" si="1">I3*H3</f>
        <v>0</v>
      </c>
      <c r="K3" s="13"/>
      <c r="L3" s="13"/>
      <c r="M3" s="13"/>
      <c r="N3" s="16"/>
      <c r="O3" s="15">
        <f t="shared" ref="O3:O68" si="2">+I3*N3</f>
        <v>0</v>
      </c>
      <c r="P3" s="17">
        <f t="shared" ref="P3:P66" si="3">O3*H3+25</f>
        <v>25</v>
      </c>
      <c r="Q3" s="16">
        <v>120</v>
      </c>
      <c r="R3" s="16">
        <v>80</v>
      </c>
      <c r="S3" s="16"/>
      <c r="T3" s="28"/>
    </row>
    <row r="4" spans="1:26" ht="13.5" customHeight="1" x14ac:dyDescent="0.2">
      <c r="A4" s="19" t="s">
        <v>23</v>
      </c>
      <c r="B4" s="6">
        <v>442295636741</v>
      </c>
      <c r="C4" s="6"/>
      <c r="D4" s="7" t="s">
        <v>26</v>
      </c>
      <c r="E4" s="8" t="s">
        <v>91</v>
      </c>
      <c r="F4" s="20" t="s">
        <v>92</v>
      </c>
      <c r="G4" s="21"/>
      <c r="H4" s="9">
        <f t="shared" si="0"/>
        <v>0</v>
      </c>
      <c r="I4" s="11"/>
      <c r="J4" s="12">
        <f t="shared" si="1"/>
        <v>0</v>
      </c>
      <c r="K4" s="13"/>
      <c r="L4" s="13"/>
      <c r="M4" s="13"/>
      <c r="N4" s="16"/>
      <c r="O4" s="15">
        <f t="shared" si="2"/>
        <v>0</v>
      </c>
      <c r="P4" s="17">
        <f t="shared" si="3"/>
        <v>25</v>
      </c>
      <c r="Q4" s="16">
        <v>120</v>
      </c>
      <c r="R4" s="16">
        <v>80</v>
      </c>
      <c r="S4" s="16"/>
      <c r="T4" s="28"/>
    </row>
    <row r="5" spans="1:26" ht="13.5" customHeight="1" x14ac:dyDescent="0.2">
      <c r="A5" s="19" t="s">
        <v>23</v>
      </c>
      <c r="B5" s="6">
        <v>442296340551</v>
      </c>
      <c r="C5" s="6"/>
      <c r="D5" s="7" t="s">
        <v>27</v>
      </c>
      <c r="E5" s="8" t="s">
        <v>91</v>
      </c>
      <c r="F5" s="20" t="s">
        <v>92</v>
      </c>
      <c r="G5" s="21"/>
      <c r="H5" s="9">
        <f t="shared" si="0"/>
        <v>0</v>
      </c>
      <c r="I5" s="11"/>
      <c r="J5" s="12">
        <f t="shared" si="1"/>
        <v>0</v>
      </c>
      <c r="K5" s="13"/>
      <c r="L5" s="13"/>
      <c r="M5" s="13"/>
      <c r="N5" s="16"/>
      <c r="O5" s="15">
        <f t="shared" si="2"/>
        <v>0</v>
      </c>
      <c r="P5" s="17">
        <f t="shared" si="3"/>
        <v>25</v>
      </c>
      <c r="Q5" s="16">
        <v>120</v>
      </c>
      <c r="R5" s="16">
        <v>80</v>
      </c>
      <c r="S5" s="16"/>
      <c r="T5" s="28"/>
    </row>
    <row r="6" spans="1:26" ht="13.5" customHeight="1" x14ac:dyDescent="0.2">
      <c r="A6" s="19" t="s">
        <v>23</v>
      </c>
      <c r="B6" s="6">
        <v>443000000142</v>
      </c>
      <c r="C6" s="6"/>
      <c r="D6" s="7" t="s">
        <v>28</v>
      </c>
      <c r="E6" s="8" t="s">
        <v>91</v>
      </c>
      <c r="F6" s="20" t="s">
        <v>92</v>
      </c>
      <c r="G6" s="21"/>
      <c r="H6" s="9">
        <f t="shared" si="0"/>
        <v>0</v>
      </c>
      <c r="I6" s="11"/>
      <c r="J6" s="12">
        <f t="shared" si="1"/>
        <v>0</v>
      </c>
      <c r="K6" s="13"/>
      <c r="L6" s="13"/>
      <c r="M6" s="13"/>
      <c r="N6" s="16"/>
      <c r="O6" s="15">
        <f t="shared" si="2"/>
        <v>0</v>
      </c>
      <c r="P6" s="17">
        <f t="shared" si="3"/>
        <v>25</v>
      </c>
      <c r="Q6" s="16">
        <v>120</v>
      </c>
      <c r="R6" s="16">
        <v>80</v>
      </c>
      <c r="S6" s="16"/>
      <c r="T6" s="28"/>
    </row>
    <row r="7" spans="1:26" ht="13.5" customHeight="1" x14ac:dyDescent="0.2">
      <c r="A7" s="19" t="s">
        <v>23</v>
      </c>
      <c r="B7" s="6">
        <v>443000015858</v>
      </c>
      <c r="C7" s="6"/>
      <c r="D7" s="7" t="s">
        <v>29</v>
      </c>
      <c r="E7" s="8" t="s">
        <v>91</v>
      </c>
      <c r="F7" s="20" t="s">
        <v>92</v>
      </c>
      <c r="G7" s="21"/>
      <c r="H7" s="9">
        <f t="shared" si="0"/>
        <v>0</v>
      </c>
      <c r="I7" s="11"/>
      <c r="J7" s="12">
        <f t="shared" si="1"/>
        <v>0</v>
      </c>
      <c r="K7" s="13"/>
      <c r="L7" s="13"/>
      <c r="M7" s="13"/>
      <c r="N7" s="16"/>
      <c r="O7" s="15">
        <f t="shared" si="2"/>
        <v>0</v>
      </c>
      <c r="P7" s="17">
        <f t="shared" si="3"/>
        <v>25</v>
      </c>
      <c r="Q7" s="16">
        <v>120</v>
      </c>
      <c r="R7" s="16">
        <v>80</v>
      </c>
      <c r="S7" s="16"/>
      <c r="T7" s="28"/>
    </row>
    <row r="8" spans="1:26" ht="13.5" customHeight="1" x14ac:dyDescent="0.2">
      <c r="A8" s="19" t="s">
        <v>23</v>
      </c>
      <c r="B8" s="6">
        <v>443000016122</v>
      </c>
      <c r="C8" s="6"/>
      <c r="D8" s="7" t="s">
        <v>30</v>
      </c>
      <c r="E8" s="8" t="s">
        <v>91</v>
      </c>
      <c r="F8" s="20" t="s">
        <v>92</v>
      </c>
      <c r="G8" s="21"/>
      <c r="H8" s="9">
        <f t="shared" si="0"/>
        <v>0</v>
      </c>
      <c r="I8" s="11"/>
      <c r="J8" s="12">
        <f t="shared" si="1"/>
        <v>0</v>
      </c>
      <c r="K8" s="13"/>
      <c r="L8" s="13"/>
      <c r="M8" s="13"/>
      <c r="N8" s="16"/>
      <c r="O8" s="15">
        <f t="shared" si="2"/>
        <v>0</v>
      </c>
      <c r="P8" s="17">
        <f t="shared" si="3"/>
        <v>25</v>
      </c>
      <c r="Q8" s="16">
        <v>120</v>
      </c>
      <c r="R8" s="16">
        <v>80</v>
      </c>
      <c r="S8" s="16"/>
      <c r="T8" s="28"/>
    </row>
    <row r="9" spans="1:26" ht="13.5" customHeight="1" x14ac:dyDescent="0.2">
      <c r="A9" s="19" t="s">
        <v>23</v>
      </c>
      <c r="B9" s="6">
        <v>443000016399</v>
      </c>
      <c r="C9" s="6"/>
      <c r="D9" s="7" t="s">
        <v>31</v>
      </c>
      <c r="E9" s="8" t="s">
        <v>91</v>
      </c>
      <c r="F9" s="20" t="s">
        <v>92</v>
      </c>
      <c r="G9" s="21"/>
      <c r="H9" s="9">
        <f t="shared" si="0"/>
        <v>0</v>
      </c>
      <c r="I9" s="11"/>
      <c r="J9" s="12">
        <f t="shared" si="1"/>
        <v>0</v>
      </c>
      <c r="K9" s="13"/>
      <c r="L9" s="13"/>
      <c r="M9" s="13"/>
      <c r="N9" s="16"/>
      <c r="O9" s="15">
        <f t="shared" si="2"/>
        <v>0</v>
      </c>
      <c r="P9" s="17">
        <f t="shared" si="3"/>
        <v>25</v>
      </c>
      <c r="Q9" s="16">
        <v>120</v>
      </c>
      <c r="R9" s="16">
        <v>80</v>
      </c>
      <c r="S9" s="16"/>
      <c r="T9" s="28"/>
    </row>
    <row r="10" spans="1:26" ht="13.5" customHeight="1" x14ac:dyDescent="0.2">
      <c r="A10" s="19" t="s">
        <v>23</v>
      </c>
      <c r="B10" s="6">
        <v>443000017548</v>
      </c>
      <c r="C10" s="6"/>
      <c r="D10" s="7" t="s">
        <v>32</v>
      </c>
      <c r="E10" s="8" t="s">
        <v>91</v>
      </c>
      <c r="F10" s="20" t="s">
        <v>92</v>
      </c>
      <c r="G10" s="21"/>
      <c r="H10" s="9">
        <f t="shared" si="0"/>
        <v>0</v>
      </c>
      <c r="I10" s="11"/>
      <c r="J10" s="12">
        <f t="shared" si="1"/>
        <v>0</v>
      </c>
      <c r="K10" s="13"/>
      <c r="L10" s="13"/>
      <c r="M10" s="13"/>
      <c r="N10" s="16"/>
      <c r="O10" s="15">
        <f t="shared" si="2"/>
        <v>0</v>
      </c>
      <c r="P10" s="17">
        <f t="shared" si="3"/>
        <v>25</v>
      </c>
      <c r="Q10" s="16">
        <v>120</v>
      </c>
      <c r="R10" s="16">
        <v>80</v>
      </c>
      <c r="S10" s="16"/>
      <c r="T10" s="28"/>
    </row>
    <row r="11" spans="1:26" ht="13.5" customHeight="1" x14ac:dyDescent="0.2">
      <c r="A11" s="19" t="s">
        <v>23</v>
      </c>
      <c r="B11" s="6">
        <v>443000017828</v>
      </c>
      <c r="C11" s="6"/>
      <c r="D11" s="7" t="s">
        <v>33</v>
      </c>
      <c r="E11" s="8" t="s">
        <v>91</v>
      </c>
      <c r="F11" s="20" t="s">
        <v>92</v>
      </c>
      <c r="G11" s="21"/>
      <c r="H11" s="9">
        <f t="shared" si="0"/>
        <v>0</v>
      </c>
      <c r="I11" s="11"/>
      <c r="J11" s="12">
        <f t="shared" si="1"/>
        <v>0</v>
      </c>
      <c r="K11" s="13"/>
      <c r="L11" s="13"/>
      <c r="M11" s="13"/>
      <c r="N11" s="16"/>
      <c r="O11" s="15">
        <f t="shared" si="2"/>
        <v>0</v>
      </c>
      <c r="P11" s="17">
        <f t="shared" si="3"/>
        <v>25</v>
      </c>
      <c r="Q11" s="16">
        <v>120</v>
      </c>
      <c r="R11" s="16">
        <v>80</v>
      </c>
      <c r="S11" s="16"/>
      <c r="T11" s="28"/>
    </row>
    <row r="12" spans="1:26" ht="13.5" customHeight="1" x14ac:dyDescent="0.2">
      <c r="A12" s="19" t="s">
        <v>23</v>
      </c>
      <c r="B12" s="6">
        <v>443000017831</v>
      </c>
      <c r="C12" s="6"/>
      <c r="D12" s="7" t="s">
        <v>34</v>
      </c>
      <c r="E12" s="8" t="s">
        <v>91</v>
      </c>
      <c r="F12" s="20" t="s">
        <v>92</v>
      </c>
      <c r="G12" s="21"/>
      <c r="H12" s="9">
        <f t="shared" si="0"/>
        <v>0</v>
      </c>
      <c r="I12" s="11"/>
      <c r="J12" s="12">
        <f t="shared" si="1"/>
        <v>0</v>
      </c>
      <c r="K12" s="13"/>
      <c r="L12" s="13"/>
      <c r="M12" s="13"/>
      <c r="N12" s="16"/>
      <c r="O12" s="15">
        <f t="shared" si="2"/>
        <v>0</v>
      </c>
      <c r="P12" s="17">
        <f t="shared" si="3"/>
        <v>25</v>
      </c>
      <c r="Q12" s="16">
        <v>120</v>
      </c>
      <c r="R12" s="16">
        <v>80</v>
      </c>
      <c r="S12" s="16"/>
      <c r="T12" s="28"/>
    </row>
    <row r="13" spans="1:26" ht="13.5" customHeight="1" x14ac:dyDescent="0.2">
      <c r="A13" s="19" t="s">
        <v>23</v>
      </c>
      <c r="B13" s="6">
        <v>443000017841</v>
      </c>
      <c r="C13" s="6"/>
      <c r="D13" s="7" t="s">
        <v>35</v>
      </c>
      <c r="E13" s="8" t="s">
        <v>91</v>
      </c>
      <c r="F13" s="20" t="s">
        <v>92</v>
      </c>
      <c r="G13" s="21"/>
      <c r="H13" s="9">
        <f t="shared" si="0"/>
        <v>0</v>
      </c>
      <c r="I13" s="11"/>
      <c r="J13" s="12">
        <f t="shared" si="1"/>
        <v>0</v>
      </c>
      <c r="K13" s="13"/>
      <c r="L13" s="13"/>
      <c r="M13" s="13"/>
      <c r="N13" s="16"/>
      <c r="O13" s="15">
        <f t="shared" si="2"/>
        <v>0</v>
      </c>
      <c r="P13" s="17">
        <f t="shared" si="3"/>
        <v>25</v>
      </c>
      <c r="Q13" s="16">
        <v>120</v>
      </c>
      <c r="R13" s="16">
        <v>80</v>
      </c>
      <c r="S13" s="16"/>
      <c r="T13" s="28"/>
    </row>
    <row r="14" spans="1:26" ht="13.5" customHeight="1" x14ac:dyDescent="0.2">
      <c r="A14" s="19" t="s">
        <v>23</v>
      </c>
      <c r="B14" s="6">
        <v>443000018668</v>
      </c>
      <c r="C14" s="6"/>
      <c r="D14" s="7" t="s">
        <v>36</v>
      </c>
      <c r="E14" s="8" t="s">
        <v>91</v>
      </c>
      <c r="F14" s="20" t="s">
        <v>92</v>
      </c>
      <c r="G14" s="21"/>
      <c r="H14" s="9">
        <f t="shared" si="0"/>
        <v>0</v>
      </c>
      <c r="I14" s="11"/>
      <c r="J14" s="12">
        <f t="shared" si="1"/>
        <v>0</v>
      </c>
      <c r="K14" s="13"/>
      <c r="L14" s="13"/>
      <c r="M14" s="13"/>
      <c r="N14" s="16"/>
      <c r="O14" s="15">
        <f t="shared" si="2"/>
        <v>0</v>
      </c>
      <c r="P14" s="17">
        <f t="shared" si="3"/>
        <v>25</v>
      </c>
      <c r="Q14" s="16">
        <v>120</v>
      </c>
      <c r="R14" s="16">
        <v>80</v>
      </c>
      <c r="S14" s="16"/>
      <c r="T14" s="28"/>
    </row>
    <row r="15" spans="1:26" ht="13.5" customHeight="1" x14ac:dyDescent="0.2">
      <c r="A15" s="19" t="s">
        <v>23</v>
      </c>
      <c r="B15" s="6">
        <v>443000018763</v>
      </c>
      <c r="C15" s="6"/>
      <c r="D15" s="7" t="s">
        <v>37</v>
      </c>
      <c r="E15" s="8" t="s">
        <v>91</v>
      </c>
      <c r="F15" s="20" t="s">
        <v>92</v>
      </c>
      <c r="G15" s="21"/>
      <c r="H15" s="9">
        <f t="shared" si="0"/>
        <v>0</v>
      </c>
      <c r="I15" s="11"/>
      <c r="J15" s="12">
        <f t="shared" si="1"/>
        <v>0</v>
      </c>
      <c r="K15" s="13"/>
      <c r="L15" s="13"/>
      <c r="M15" s="13"/>
      <c r="N15" s="16"/>
      <c r="O15" s="15">
        <f t="shared" si="2"/>
        <v>0</v>
      </c>
      <c r="P15" s="17">
        <f t="shared" si="3"/>
        <v>25</v>
      </c>
      <c r="Q15" s="16">
        <v>120</v>
      </c>
      <c r="R15" s="16">
        <v>80</v>
      </c>
      <c r="S15" s="16"/>
      <c r="T15" s="28"/>
    </row>
    <row r="16" spans="1:26" ht="13.5" customHeight="1" x14ac:dyDescent="0.2">
      <c r="A16" s="19" t="s">
        <v>23</v>
      </c>
      <c r="B16" s="6">
        <v>443000019023</v>
      </c>
      <c r="C16" s="6"/>
      <c r="D16" s="7" t="s">
        <v>38</v>
      </c>
      <c r="E16" s="8" t="s">
        <v>91</v>
      </c>
      <c r="F16" s="20" t="s">
        <v>92</v>
      </c>
      <c r="G16" s="21"/>
      <c r="H16" s="9">
        <f t="shared" si="0"/>
        <v>0</v>
      </c>
      <c r="I16" s="11"/>
      <c r="J16" s="12">
        <f t="shared" si="1"/>
        <v>0</v>
      </c>
      <c r="K16" s="13"/>
      <c r="L16" s="13"/>
      <c r="M16" s="13"/>
      <c r="N16" s="16"/>
      <c r="O16" s="15">
        <f t="shared" si="2"/>
        <v>0</v>
      </c>
      <c r="P16" s="17">
        <f t="shared" si="3"/>
        <v>25</v>
      </c>
      <c r="Q16" s="16">
        <v>120</v>
      </c>
      <c r="R16" s="16">
        <v>80</v>
      </c>
      <c r="S16" s="16"/>
      <c r="T16" s="28"/>
    </row>
    <row r="17" spans="1:20" ht="13.5" customHeight="1" x14ac:dyDescent="0.2">
      <c r="A17" s="19" t="s">
        <v>23</v>
      </c>
      <c r="B17" s="6">
        <v>443000020138</v>
      </c>
      <c r="C17" s="6"/>
      <c r="D17" s="7" t="s">
        <v>39</v>
      </c>
      <c r="E17" s="8" t="s">
        <v>91</v>
      </c>
      <c r="F17" s="20" t="s">
        <v>93</v>
      </c>
      <c r="G17" s="21"/>
      <c r="H17" s="9">
        <f t="shared" si="0"/>
        <v>0</v>
      </c>
      <c r="I17" s="11"/>
      <c r="J17" s="12">
        <f t="shared" si="1"/>
        <v>0</v>
      </c>
      <c r="K17" s="13"/>
      <c r="L17" s="13"/>
      <c r="M17" s="13"/>
      <c r="N17" s="16"/>
      <c r="O17" s="15">
        <v>18</v>
      </c>
      <c r="P17" s="17">
        <f t="shared" si="3"/>
        <v>25</v>
      </c>
      <c r="Q17" s="16">
        <v>120</v>
      </c>
      <c r="R17" s="16">
        <v>80</v>
      </c>
      <c r="S17" s="16"/>
      <c r="T17" s="28"/>
    </row>
    <row r="18" spans="1:20" ht="13.5" customHeight="1" x14ac:dyDescent="0.2">
      <c r="A18" s="19" t="s">
        <v>23</v>
      </c>
      <c r="B18" s="6">
        <v>443000020241</v>
      </c>
      <c r="C18" s="6"/>
      <c r="D18" s="7" t="s">
        <v>40</v>
      </c>
      <c r="E18" s="8" t="s">
        <v>91</v>
      </c>
      <c r="F18" s="20" t="s">
        <v>92</v>
      </c>
      <c r="G18" s="21"/>
      <c r="H18" s="9">
        <f t="shared" si="0"/>
        <v>0</v>
      </c>
      <c r="I18" s="11"/>
      <c r="J18" s="12">
        <f t="shared" si="1"/>
        <v>0</v>
      </c>
      <c r="K18" s="13"/>
      <c r="L18" s="13"/>
      <c r="M18" s="13"/>
      <c r="N18" s="16"/>
      <c r="O18" s="15">
        <v>36</v>
      </c>
      <c r="P18" s="17">
        <f t="shared" si="3"/>
        <v>25</v>
      </c>
      <c r="Q18" s="16">
        <v>120</v>
      </c>
      <c r="R18" s="16">
        <v>80</v>
      </c>
      <c r="S18" s="16"/>
      <c r="T18" s="28"/>
    </row>
    <row r="19" spans="1:20" ht="13.5" customHeight="1" x14ac:dyDescent="0.2">
      <c r="A19" s="19" t="s">
        <v>23</v>
      </c>
      <c r="B19" s="6">
        <v>443000020378</v>
      </c>
      <c r="C19" s="6"/>
      <c r="D19" s="7" t="s">
        <v>41</v>
      </c>
      <c r="E19" s="8" t="s">
        <v>91</v>
      </c>
      <c r="F19" s="20" t="s">
        <v>92</v>
      </c>
      <c r="G19" s="21"/>
      <c r="H19" s="9">
        <f t="shared" si="0"/>
        <v>0</v>
      </c>
      <c r="I19" s="11"/>
      <c r="J19" s="12">
        <f t="shared" si="1"/>
        <v>0</v>
      </c>
      <c r="K19" s="13"/>
      <c r="L19" s="13"/>
      <c r="M19" s="13"/>
      <c r="N19" s="16"/>
      <c r="O19" s="15">
        <f t="shared" si="2"/>
        <v>0</v>
      </c>
      <c r="P19" s="17">
        <f t="shared" si="3"/>
        <v>25</v>
      </c>
      <c r="Q19" s="16">
        <v>120</v>
      </c>
      <c r="R19" s="16">
        <v>80</v>
      </c>
      <c r="S19" s="16"/>
      <c r="T19" s="28"/>
    </row>
    <row r="20" spans="1:20" ht="13.5" customHeight="1" x14ac:dyDescent="0.2">
      <c r="A20" s="19" t="s">
        <v>23</v>
      </c>
      <c r="B20" s="6">
        <v>443000020379</v>
      </c>
      <c r="C20" s="6"/>
      <c r="D20" s="7" t="s">
        <v>42</v>
      </c>
      <c r="E20" s="8" t="s">
        <v>91</v>
      </c>
      <c r="F20" s="20" t="s">
        <v>92</v>
      </c>
      <c r="G20" s="21"/>
      <c r="H20" s="9">
        <f t="shared" si="0"/>
        <v>0</v>
      </c>
      <c r="I20" s="11"/>
      <c r="J20" s="12">
        <f t="shared" si="1"/>
        <v>0</v>
      </c>
      <c r="K20" s="13"/>
      <c r="L20" s="13"/>
      <c r="M20" s="13"/>
      <c r="N20" s="16"/>
      <c r="O20" s="15">
        <f t="shared" si="2"/>
        <v>0</v>
      </c>
      <c r="P20" s="17">
        <f t="shared" si="3"/>
        <v>25</v>
      </c>
      <c r="Q20" s="16">
        <v>120</v>
      </c>
      <c r="R20" s="16">
        <v>80</v>
      </c>
      <c r="S20" s="16"/>
      <c r="T20" s="28"/>
    </row>
    <row r="21" spans="1:20" ht="13.5" customHeight="1" x14ac:dyDescent="0.2">
      <c r="A21" s="19" t="s">
        <v>23</v>
      </c>
      <c r="B21" s="6">
        <v>443000020383</v>
      </c>
      <c r="C21" s="6"/>
      <c r="D21" s="7" t="s">
        <v>43</v>
      </c>
      <c r="E21" s="8" t="s">
        <v>91</v>
      </c>
      <c r="F21" s="20" t="s">
        <v>92</v>
      </c>
      <c r="G21" s="21"/>
      <c r="H21" s="9">
        <f t="shared" si="0"/>
        <v>0</v>
      </c>
      <c r="I21" s="11"/>
      <c r="J21" s="12">
        <f t="shared" si="1"/>
        <v>0</v>
      </c>
      <c r="K21" s="13"/>
      <c r="L21" s="13"/>
      <c r="M21" s="13"/>
      <c r="N21" s="16"/>
      <c r="O21" s="15">
        <f t="shared" si="2"/>
        <v>0</v>
      </c>
      <c r="P21" s="17">
        <f t="shared" si="3"/>
        <v>25</v>
      </c>
      <c r="Q21" s="16">
        <v>120</v>
      </c>
      <c r="R21" s="16">
        <v>80</v>
      </c>
      <c r="S21" s="16"/>
      <c r="T21" s="28"/>
    </row>
    <row r="22" spans="1:20" ht="13.5" customHeight="1" x14ac:dyDescent="0.2">
      <c r="A22" s="19" t="s">
        <v>23</v>
      </c>
      <c r="B22" s="6">
        <v>443000020403</v>
      </c>
      <c r="C22" s="6"/>
      <c r="D22" s="7" t="s">
        <v>44</v>
      </c>
      <c r="E22" s="8" t="s">
        <v>91</v>
      </c>
      <c r="F22" s="20" t="s">
        <v>92</v>
      </c>
      <c r="G22" s="21"/>
      <c r="H22" s="9">
        <f t="shared" si="0"/>
        <v>0</v>
      </c>
      <c r="I22" s="11"/>
      <c r="J22" s="12">
        <f t="shared" si="1"/>
        <v>0</v>
      </c>
      <c r="K22" s="13"/>
      <c r="L22" s="13"/>
      <c r="M22" s="13"/>
      <c r="N22" s="16"/>
      <c r="O22" s="15">
        <f t="shared" si="2"/>
        <v>0</v>
      </c>
      <c r="P22" s="17">
        <f t="shared" si="3"/>
        <v>25</v>
      </c>
      <c r="Q22" s="16">
        <v>120</v>
      </c>
      <c r="R22" s="16">
        <v>80</v>
      </c>
      <c r="S22" s="16"/>
      <c r="T22" s="28"/>
    </row>
    <row r="23" spans="1:20" ht="13.5" customHeight="1" x14ac:dyDescent="0.2">
      <c r="A23" s="19" t="s">
        <v>23</v>
      </c>
      <c r="B23" s="6">
        <v>443000020424</v>
      </c>
      <c r="C23" s="6"/>
      <c r="D23" s="7" t="s">
        <v>45</v>
      </c>
      <c r="E23" s="8" t="s">
        <v>91</v>
      </c>
      <c r="F23" s="20" t="s">
        <v>92</v>
      </c>
      <c r="G23" s="21"/>
      <c r="H23" s="9">
        <f t="shared" si="0"/>
        <v>0</v>
      </c>
      <c r="I23" s="11"/>
      <c r="J23" s="12">
        <f t="shared" si="1"/>
        <v>0</v>
      </c>
      <c r="K23" s="13"/>
      <c r="L23" s="13"/>
      <c r="M23" s="13"/>
      <c r="N23" s="16"/>
      <c r="O23" s="15">
        <f t="shared" si="2"/>
        <v>0</v>
      </c>
      <c r="P23" s="17">
        <f t="shared" si="3"/>
        <v>25</v>
      </c>
      <c r="Q23" s="16">
        <v>120</v>
      </c>
      <c r="R23" s="16">
        <v>80</v>
      </c>
      <c r="S23" s="16"/>
      <c r="T23" s="28"/>
    </row>
    <row r="24" spans="1:20" ht="13.5" customHeight="1" x14ac:dyDescent="0.2">
      <c r="A24" s="19" t="s">
        <v>23</v>
      </c>
      <c r="B24" s="6">
        <v>443000020443</v>
      </c>
      <c r="C24" s="6"/>
      <c r="D24" s="7" t="s">
        <v>46</v>
      </c>
      <c r="E24" s="8" t="s">
        <v>91</v>
      </c>
      <c r="F24" s="20" t="s">
        <v>92</v>
      </c>
      <c r="G24" s="21"/>
      <c r="H24" s="9">
        <f t="shared" si="0"/>
        <v>0</v>
      </c>
      <c r="I24" s="11"/>
      <c r="J24" s="12">
        <f t="shared" si="1"/>
        <v>0</v>
      </c>
      <c r="K24" s="13"/>
      <c r="L24" s="13"/>
      <c r="M24" s="13"/>
      <c r="N24" s="16"/>
      <c r="O24" s="15">
        <f t="shared" si="2"/>
        <v>0</v>
      </c>
      <c r="P24" s="17">
        <f t="shared" si="3"/>
        <v>25</v>
      </c>
      <c r="Q24" s="16">
        <v>120</v>
      </c>
      <c r="R24" s="16">
        <v>80</v>
      </c>
      <c r="S24" s="16"/>
      <c r="T24" s="28"/>
    </row>
    <row r="25" spans="1:20" ht="13.5" customHeight="1" x14ac:dyDescent="0.2">
      <c r="A25" s="19" t="s">
        <v>23</v>
      </c>
      <c r="B25" s="6">
        <v>443000020517</v>
      </c>
      <c r="C25" s="6"/>
      <c r="D25" s="7" t="s">
        <v>47</v>
      </c>
      <c r="E25" s="8" t="s">
        <v>91</v>
      </c>
      <c r="F25" s="20" t="s">
        <v>92</v>
      </c>
      <c r="G25" s="21"/>
      <c r="H25" s="9">
        <f t="shared" si="0"/>
        <v>0</v>
      </c>
      <c r="I25" s="11"/>
      <c r="J25" s="12">
        <f t="shared" si="1"/>
        <v>0</v>
      </c>
      <c r="K25" s="13"/>
      <c r="L25" s="13"/>
      <c r="M25" s="13"/>
      <c r="N25" s="16"/>
      <c r="O25" s="15">
        <f t="shared" si="2"/>
        <v>0</v>
      </c>
      <c r="P25" s="17">
        <f t="shared" si="3"/>
        <v>25</v>
      </c>
      <c r="Q25" s="16">
        <v>120</v>
      </c>
      <c r="R25" s="16">
        <v>80</v>
      </c>
      <c r="S25" s="16"/>
      <c r="T25" s="28"/>
    </row>
    <row r="26" spans="1:20" ht="13.5" customHeight="1" x14ac:dyDescent="0.2">
      <c r="A26" s="19" t="s">
        <v>23</v>
      </c>
      <c r="B26" s="6">
        <v>443000020715</v>
      </c>
      <c r="C26" s="6"/>
      <c r="D26" s="7" t="s">
        <v>48</v>
      </c>
      <c r="E26" s="8" t="s">
        <v>91</v>
      </c>
      <c r="F26" s="20" t="s">
        <v>92</v>
      </c>
      <c r="G26" s="21"/>
      <c r="H26" s="9">
        <f t="shared" si="0"/>
        <v>0</v>
      </c>
      <c r="I26" s="11"/>
      <c r="J26" s="12">
        <f t="shared" si="1"/>
        <v>0</v>
      </c>
      <c r="K26" s="13"/>
      <c r="L26" s="13"/>
      <c r="M26" s="13"/>
      <c r="N26" s="16"/>
      <c r="O26" s="15">
        <f t="shared" si="2"/>
        <v>0</v>
      </c>
      <c r="P26" s="17">
        <f t="shared" si="3"/>
        <v>25</v>
      </c>
      <c r="Q26" s="16">
        <v>120</v>
      </c>
      <c r="R26" s="16">
        <v>80</v>
      </c>
      <c r="S26" s="16"/>
      <c r="T26" s="28"/>
    </row>
    <row r="27" spans="1:20" ht="13.5" customHeight="1" x14ac:dyDescent="0.2">
      <c r="A27" s="19" t="s">
        <v>23</v>
      </c>
      <c r="B27" s="6">
        <v>443000021043</v>
      </c>
      <c r="C27" s="6"/>
      <c r="D27" s="7" t="s">
        <v>49</v>
      </c>
      <c r="E27" s="8" t="s">
        <v>91</v>
      </c>
      <c r="F27" s="20" t="s">
        <v>92</v>
      </c>
      <c r="G27" s="21"/>
      <c r="H27" s="9">
        <f t="shared" si="0"/>
        <v>0</v>
      </c>
      <c r="I27" s="11"/>
      <c r="J27" s="12">
        <f t="shared" si="1"/>
        <v>0</v>
      </c>
      <c r="K27" s="13"/>
      <c r="L27" s="13"/>
      <c r="M27" s="13"/>
      <c r="N27" s="16"/>
      <c r="O27" s="15">
        <f t="shared" si="2"/>
        <v>0</v>
      </c>
      <c r="P27" s="17">
        <f t="shared" si="3"/>
        <v>25</v>
      </c>
      <c r="Q27" s="16">
        <v>120</v>
      </c>
      <c r="R27" s="16">
        <v>80</v>
      </c>
      <c r="S27" s="16"/>
      <c r="T27" s="28"/>
    </row>
    <row r="28" spans="1:20" ht="13.5" customHeight="1" x14ac:dyDescent="0.2">
      <c r="A28" s="19" t="s">
        <v>23</v>
      </c>
      <c r="B28" s="6">
        <v>443000021044</v>
      </c>
      <c r="C28" s="6"/>
      <c r="D28" s="7" t="s">
        <v>50</v>
      </c>
      <c r="E28" s="8" t="s">
        <v>91</v>
      </c>
      <c r="F28" s="20" t="s">
        <v>92</v>
      </c>
      <c r="G28" s="21"/>
      <c r="H28" s="9">
        <f t="shared" si="0"/>
        <v>0</v>
      </c>
      <c r="I28" s="11"/>
      <c r="J28" s="12">
        <f t="shared" si="1"/>
        <v>0</v>
      </c>
      <c r="K28" s="13"/>
      <c r="L28" s="13"/>
      <c r="M28" s="13"/>
      <c r="N28" s="16"/>
      <c r="O28" s="15">
        <f t="shared" si="2"/>
        <v>0</v>
      </c>
      <c r="P28" s="17">
        <f t="shared" si="3"/>
        <v>25</v>
      </c>
      <c r="Q28" s="16">
        <v>120</v>
      </c>
      <c r="R28" s="16">
        <v>80</v>
      </c>
      <c r="S28" s="16"/>
      <c r="T28" s="28"/>
    </row>
    <row r="29" spans="1:20" ht="13.5" customHeight="1" x14ac:dyDescent="0.2">
      <c r="A29" s="19" t="s">
        <v>23</v>
      </c>
      <c r="B29" s="6">
        <v>443000021045</v>
      </c>
      <c r="C29" s="6"/>
      <c r="D29" s="7" t="s">
        <v>51</v>
      </c>
      <c r="E29" s="8" t="s">
        <v>91</v>
      </c>
      <c r="F29" s="20" t="s">
        <v>92</v>
      </c>
      <c r="G29" s="21"/>
      <c r="H29" s="9">
        <f t="shared" si="0"/>
        <v>0</v>
      </c>
      <c r="I29" s="11"/>
      <c r="J29" s="12">
        <f t="shared" si="1"/>
        <v>0</v>
      </c>
      <c r="K29" s="13"/>
      <c r="L29" s="13"/>
      <c r="M29" s="13"/>
      <c r="N29" s="16"/>
      <c r="O29" s="15">
        <f t="shared" si="2"/>
        <v>0</v>
      </c>
      <c r="P29" s="17">
        <f t="shared" si="3"/>
        <v>25</v>
      </c>
      <c r="Q29" s="16">
        <v>120</v>
      </c>
      <c r="R29" s="16">
        <v>80</v>
      </c>
      <c r="S29" s="16"/>
      <c r="T29" s="28"/>
    </row>
    <row r="30" spans="1:20" ht="13.5" customHeight="1" x14ac:dyDescent="0.2">
      <c r="A30" s="19" t="s">
        <v>23</v>
      </c>
      <c r="B30" s="6">
        <v>443000021093</v>
      </c>
      <c r="C30" s="6"/>
      <c r="D30" s="7" t="s">
        <v>52</v>
      </c>
      <c r="E30" s="8" t="s">
        <v>91</v>
      </c>
      <c r="F30" s="20" t="s">
        <v>92</v>
      </c>
      <c r="G30" s="21"/>
      <c r="H30" s="9">
        <f t="shared" si="0"/>
        <v>0</v>
      </c>
      <c r="I30" s="11"/>
      <c r="J30" s="12">
        <f t="shared" si="1"/>
        <v>0</v>
      </c>
      <c r="K30" s="13"/>
      <c r="L30" s="13"/>
      <c r="M30" s="13"/>
      <c r="N30" s="16"/>
      <c r="O30" s="15">
        <f t="shared" si="2"/>
        <v>0</v>
      </c>
      <c r="P30" s="17">
        <f t="shared" si="3"/>
        <v>25</v>
      </c>
      <c r="Q30" s="16">
        <v>120</v>
      </c>
      <c r="R30" s="16">
        <v>80</v>
      </c>
      <c r="S30" s="16"/>
      <c r="T30" s="28"/>
    </row>
    <row r="31" spans="1:20" ht="13.5" customHeight="1" x14ac:dyDescent="0.2">
      <c r="A31" s="19" t="s">
        <v>23</v>
      </c>
      <c r="B31" s="6">
        <v>443000021289</v>
      </c>
      <c r="C31" s="6"/>
      <c r="D31" s="7" t="s">
        <v>53</v>
      </c>
      <c r="E31" s="8" t="s">
        <v>91</v>
      </c>
      <c r="F31" s="20" t="s">
        <v>92</v>
      </c>
      <c r="G31" s="21"/>
      <c r="H31" s="9">
        <f t="shared" si="0"/>
        <v>0</v>
      </c>
      <c r="I31" s="11"/>
      <c r="J31" s="12">
        <f t="shared" si="1"/>
        <v>0</v>
      </c>
      <c r="K31" s="13"/>
      <c r="L31" s="13"/>
      <c r="M31" s="13"/>
      <c r="N31" s="16"/>
      <c r="O31" s="15">
        <f t="shared" si="2"/>
        <v>0</v>
      </c>
      <c r="P31" s="17">
        <f t="shared" si="3"/>
        <v>25</v>
      </c>
      <c r="Q31" s="16">
        <v>120</v>
      </c>
      <c r="R31" s="16">
        <v>80</v>
      </c>
      <c r="S31" s="16"/>
      <c r="T31" s="28"/>
    </row>
    <row r="32" spans="1:20" ht="13.5" customHeight="1" x14ac:dyDescent="0.2">
      <c r="A32" s="19" t="s">
        <v>23</v>
      </c>
      <c r="B32" s="6">
        <v>443000021498</v>
      </c>
      <c r="C32" s="6"/>
      <c r="D32" s="7" t="s">
        <v>54</v>
      </c>
      <c r="E32" s="8" t="s">
        <v>91</v>
      </c>
      <c r="F32" s="20" t="s">
        <v>92</v>
      </c>
      <c r="G32" s="21"/>
      <c r="H32" s="9">
        <f t="shared" si="0"/>
        <v>0</v>
      </c>
      <c r="I32" s="11"/>
      <c r="J32" s="12">
        <f t="shared" si="1"/>
        <v>0</v>
      </c>
      <c r="K32" s="13"/>
      <c r="L32" s="13"/>
      <c r="M32" s="13"/>
      <c r="N32" s="16"/>
      <c r="O32" s="15">
        <f t="shared" si="2"/>
        <v>0</v>
      </c>
      <c r="P32" s="17">
        <f t="shared" si="3"/>
        <v>25</v>
      </c>
      <c r="Q32" s="16">
        <v>120</v>
      </c>
      <c r="R32" s="16">
        <v>80</v>
      </c>
      <c r="S32" s="16"/>
      <c r="T32" s="28"/>
    </row>
    <row r="33" spans="1:20" ht="13.5" customHeight="1" x14ac:dyDescent="0.2">
      <c r="A33" s="19" t="s">
        <v>23</v>
      </c>
      <c r="B33" s="6">
        <v>443000021499</v>
      </c>
      <c r="C33" s="6"/>
      <c r="D33" s="7" t="s">
        <v>55</v>
      </c>
      <c r="E33" s="8" t="s">
        <v>91</v>
      </c>
      <c r="F33" s="20" t="s">
        <v>92</v>
      </c>
      <c r="G33" s="21"/>
      <c r="H33" s="9">
        <f t="shared" si="0"/>
        <v>0</v>
      </c>
      <c r="I33" s="11"/>
      <c r="J33" s="12">
        <f t="shared" si="1"/>
        <v>0</v>
      </c>
      <c r="K33" s="13"/>
      <c r="L33" s="13"/>
      <c r="M33" s="13"/>
      <c r="N33" s="16"/>
      <c r="O33" s="15">
        <f t="shared" si="2"/>
        <v>0</v>
      </c>
      <c r="P33" s="17">
        <f t="shared" si="3"/>
        <v>25</v>
      </c>
      <c r="Q33" s="16">
        <v>120</v>
      </c>
      <c r="R33" s="16">
        <v>80</v>
      </c>
      <c r="S33" s="16"/>
      <c r="T33" s="28"/>
    </row>
    <row r="34" spans="1:20" ht="13.5" customHeight="1" x14ac:dyDescent="0.2">
      <c r="A34" s="19" t="s">
        <v>23</v>
      </c>
      <c r="B34" s="6">
        <v>443000021501</v>
      </c>
      <c r="C34" s="6"/>
      <c r="D34" s="7" t="s">
        <v>56</v>
      </c>
      <c r="E34" s="8" t="s">
        <v>91</v>
      </c>
      <c r="F34" s="20" t="s">
        <v>92</v>
      </c>
      <c r="G34" s="21"/>
      <c r="H34" s="9">
        <f t="shared" si="0"/>
        <v>0</v>
      </c>
      <c r="I34" s="11"/>
      <c r="J34" s="12">
        <f t="shared" si="1"/>
        <v>0</v>
      </c>
      <c r="K34" s="13"/>
      <c r="L34" s="13"/>
      <c r="M34" s="13"/>
      <c r="N34" s="16"/>
      <c r="O34" s="15">
        <f t="shared" si="2"/>
        <v>0</v>
      </c>
      <c r="P34" s="17">
        <f t="shared" si="3"/>
        <v>25</v>
      </c>
      <c r="Q34" s="16">
        <v>120</v>
      </c>
      <c r="R34" s="16">
        <v>80</v>
      </c>
      <c r="S34" s="16"/>
      <c r="T34" s="28"/>
    </row>
    <row r="35" spans="1:20" ht="13.5" customHeight="1" x14ac:dyDescent="0.2">
      <c r="A35" s="19" t="s">
        <v>23</v>
      </c>
      <c r="B35" s="6">
        <v>443000021525</v>
      </c>
      <c r="C35" s="6"/>
      <c r="D35" s="7" t="s">
        <v>57</v>
      </c>
      <c r="E35" s="8" t="s">
        <v>91</v>
      </c>
      <c r="F35" s="20" t="s">
        <v>92</v>
      </c>
      <c r="G35" s="21"/>
      <c r="H35" s="9">
        <f t="shared" si="0"/>
        <v>0</v>
      </c>
      <c r="I35" s="11"/>
      <c r="J35" s="12">
        <f t="shared" si="1"/>
        <v>0</v>
      </c>
      <c r="K35" s="13"/>
      <c r="L35" s="13"/>
      <c r="M35" s="13"/>
      <c r="N35" s="16"/>
      <c r="O35" s="15">
        <f t="shared" si="2"/>
        <v>0</v>
      </c>
      <c r="P35" s="17">
        <f t="shared" si="3"/>
        <v>25</v>
      </c>
      <c r="Q35" s="16">
        <v>120</v>
      </c>
      <c r="R35" s="16">
        <v>80</v>
      </c>
      <c r="S35" s="16"/>
      <c r="T35" s="28"/>
    </row>
    <row r="36" spans="1:20" ht="13.5" customHeight="1" x14ac:dyDescent="0.2">
      <c r="A36" s="19" t="s">
        <v>23</v>
      </c>
      <c r="B36" s="6">
        <v>443000021547</v>
      </c>
      <c r="C36" s="6"/>
      <c r="D36" s="7" t="s">
        <v>58</v>
      </c>
      <c r="E36" s="8" t="s">
        <v>91</v>
      </c>
      <c r="F36" s="20" t="s">
        <v>92</v>
      </c>
      <c r="G36" s="21"/>
      <c r="H36" s="9">
        <f t="shared" si="0"/>
        <v>0</v>
      </c>
      <c r="I36" s="11"/>
      <c r="J36" s="12">
        <f t="shared" si="1"/>
        <v>0</v>
      </c>
      <c r="K36" s="13"/>
      <c r="L36" s="13"/>
      <c r="M36" s="13"/>
      <c r="N36" s="16"/>
      <c r="O36" s="15">
        <f t="shared" si="2"/>
        <v>0</v>
      </c>
      <c r="P36" s="17">
        <f t="shared" si="3"/>
        <v>25</v>
      </c>
      <c r="Q36" s="16">
        <v>120</v>
      </c>
      <c r="R36" s="16">
        <v>80</v>
      </c>
      <c r="S36" s="16"/>
      <c r="T36" s="28"/>
    </row>
    <row r="37" spans="1:20" ht="13.5" customHeight="1" x14ac:dyDescent="0.2">
      <c r="A37" s="19" t="s">
        <v>23</v>
      </c>
      <c r="B37" s="6">
        <v>443000021551</v>
      </c>
      <c r="C37" s="6"/>
      <c r="D37" s="7" t="s">
        <v>59</v>
      </c>
      <c r="E37" s="8" t="s">
        <v>91</v>
      </c>
      <c r="F37" s="20" t="s">
        <v>92</v>
      </c>
      <c r="G37" s="21"/>
      <c r="H37" s="9">
        <f t="shared" si="0"/>
        <v>0</v>
      </c>
      <c r="I37" s="11"/>
      <c r="J37" s="12">
        <f t="shared" si="1"/>
        <v>0</v>
      </c>
      <c r="K37" s="13"/>
      <c r="L37" s="13"/>
      <c r="M37" s="13"/>
      <c r="N37" s="16"/>
      <c r="O37" s="15">
        <f t="shared" si="2"/>
        <v>0</v>
      </c>
      <c r="P37" s="17">
        <f t="shared" si="3"/>
        <v>25</v>
      </c>
      <c r="Q37" s="16">
        <v>120</v>
      </c>
      <c r="R37" s="16">
        <v>80</v>
      </c>
      <c r="S37" s="16"/>
      <c r="T37" s="28"/>
    </row>
    <row r="38" spans="1:20" ht="13.5" customHeight="1" x14ac:dyDescent="0.2">
      <c r="A38" s="19" t="s">
        <v>23</v>
      </c>
      <c r="B38" s="6">
        <v>443000021552</v>
      </c>
      <c r="C38" s="6"/>
      <c r="D38" s="7" t="s">
        <v>60</v>
      </c>
      <c r="E38" s="8" t="s">
        <v>91</v>
      </c>
      <c r="F38" s="20" t="s">
        <v>92</v>
      </c>
      <c r="G38" s="21"/>
      <c r="H38" s="9">
        <f t="shared" si="0"/>
        <v>0</v>
      </c>
      <c r="I38" s="11"/>
      <c r="J38" s="12">
        <f t="shared" si="1"/>
        <v>0</v>
      </c>
      <c r="K38" s="13"/>
      <c r="L38" s="13"/>
      <c r="M38" s="13"/>
      <c r="N38" s="16"/>
      <c r="O38" s="15">
        <f t="shared" si="2"/>
        <v>0</v>
      </c>
      <c r="P38" s="17">
        <f t="shared" si="3"/>
        <v>25</v>
      </c>
      <c r="Q38" s="16">
        <v>120</v>
      </c>
      <c r="R38" s="16">
        <v>80</v>
      </c>
      <c r="S38" s="16"/>
      <c r="T38" s="28"/>
    </row>
    <row r="39" spans="1:20" ht="13.5" customHeight="1" x14ac:dyDescent="0.2">
      <c r="A39" s="19" t="s">
        <v>23</v>
      </c>
      <c r="B39" s="6">
        <v>443000021553</v>
      </c>
      <c r="C39" s="6"/>
      <c r="D39" s="7" t="s">
        <v>61</v>
      </c>
      <c r="E39" s="8" t="s">
        <v>91</v>
      </c>
      <c r="F39" s="20" t="s">
        <v>92</v>
      </c>
      <c r="G39" s="21"/>
      <c r="H39" s="9">
        <f>G39*1.1</f>
        <v>0</v>
      </c>
      <c r="I39" s="11"/>
      <c r="J39" s="12">
        <f t="shared" si="1"/>
        <v>0</v>
      </c>
      <c r="K39" s="13"/>
      <c r="L39" s="13"/>
      <c r="M39" s="13"/>
      <c r="N39" s="16"/>
      <c r="O39" s="15">
        <f t="shared" si="2"/>
        <v>0</v>
      </c>
      <c r="P39" s="17">
        <f t="shared" si="3"/>
        <v>25</v>
      </c>
      <c r="Q39" s="16">
        <v>120</v>
      </c>
      <c r="R39" s="16">
        <v>80</v>
      </c>
      <c r="S39" s="16"/>
      <c r="T39" s="28"/>
    </row>
    <row r="40" spans="1:20" ht="13.5" customHeight="1" x14ac:dyDescent="0.2">
      <c r="A40" s="19" t="s">
        <v>23</v>
      </c>
      <c r="B40" s="6">
        <v>443000021559</v>
      </c>
      <c r="C40" s="6"/>
      <c r="D40" s="7" t="s">
        <v>62</v>
      </c>
      <c r="E40" s="8" t="s">
        <v>91</v>
      </c>
      <c r="F40" s="20" t="s">
        <v>92</v>
      </c>
      <c r="G40" s="21"/>
      <c r="H40" s="9">
        <f t="shared" si="0"/>
        <v>0</v>
      </c>
      <c r="I40" s="11"/>
      <c r="J40" s="12">
        <f t="shared" si="1"/>
        <v>0</v>
      </c>
      <c r="K40" s="13"/>
      <c r="L40" s="13"/>
      <c r="M40" s="13"/>
      <c r="N40" s="16"/>
      <c r="O40" s="15">
        <f t="shared" si="2"/>
        <v>0</v>
      </c>
      <c r="P40" s="17">
        <f t="shared" si="3"/>
        <v>25</v>
      </c>
      <c r="Q40" s="16">
        <v>120</v>
      </c>
      <c r="R40" s="16">
        <v>80</v>
      </c>
      <c r="S40" s="16"/>
      <c r="T40" s="28"/>
    </row>
    <row r="41" spans="1:20" ht="13.5" customHeight="1" x14ac:dyDescent="0.2">
      <c r="A41" s="19" t="s">
        <v>23</v>
      </c>
      <c r="B41" s="6">
        <v>443000021561</v>
      </c>
      <c r="C41" s="6"/>
      <c r="D41" s="7" t="s">
        <v>63</v>
      </c>
      <c r="E41" s="8" t="s">
        <v>91</v>
      </c>
      <c r="F41" s="20" t="s">
        <v>92</v>
      </c>
      <c r="G41" s="21"/>
      <c r="H41" s="9">
        <f t="shared" si="0"/>
        <v>0</v>
      </c>
      <c r="I41" s="11"/>
      <c r="J41" s="12">
        <f t="shared" si="1"/>
        <v>0</v>
      </c>
      <c r="K41" s="13"/>
      <c r="L41" s="13"/>
      <c r="M41" s="13"/>
      <c r="N41" s="16"/>
      <c r="O41" s="15">
        <f t="shared" si="2"/>
        <v>0</v>
      </c>
      <c r="P41" s="17">
        <f t="shared" si="3"/>
        <v>25</v>
      </c>
      <c r="Q41" s="16">
        <v>120</v>
      </c>
      <c r="R41" s="16">
        <v>80</v>
      </c>
      <c r="S41" s="16"/>
      <c r="T41" s="28"/>
    </row>
    <row r="42" spans="1:20" ht="13.5" customHeight="1" x14ac:dyDescent="0.2">
      <c r="A42" s="19" t="s">
        <v>23</v>
      </c>
      <c r="B42" s="6">
        <v>443000021562</v>
      </c>
      <c r="C42" s="6"/>
      <c r="D42" s="7" t="s">
        <v>64</v>
      </c>
      <c r="E42" s="8" t="s">
        <v>91</v>
      </c>
      <c r="F42" s="20" t="s">
        <v>92</v>
      </c>
      <c r="G42" s="21"/>
      <c r="H42" s="9">
        <f t="shared" si="0"/>
        <v>0</v>
      </c>
      <c r="I42" s="11"/>
      <c r="J42" s="12">
        <f t="shared" si="1"/>
        <v>0</v>
      </c>
      <c r="K42" s="13"/>
      <c r="L42" s="13"/>
      <c r="M42" s="13"/>
      <c r="N42" s="16"/>
      <c r="O42" s="15">
        <f t="shared" si="2"/>
        <v>0</v>
      </c>
      <c r="P42" s="17">
        <f t="shared" si="3"/>
        <v>25</v>
      </c>
      <c r="Q42" s="16">
        <v>120</v>
      </c>
      <c r="R42" s="16">
        <v>80</v>
      </c>
      <c r="S42" s="16"/>
      <c r="T42" s="28"/>
    </row>
    <row r="43" spans="1:20" ht="13.5" customHeight="1" x14ac:dyDescent="0.2">
      <c r="A43" s="19" t="s">
        <v>23</v>
      </c>
      <c r="B43" s="6">
        <v>443000021563</v>
      </c>
      <c r="C43" s="6"/>
      <c r="D43" s="7" t="s">
        <v>65</v>
      </c>
      <c r="E43" s="8" t="s">
        <v>91</v>
      </c>
      <c r="F43" s="20" t="s">
        <v>92</v>
      </c>
      <c r="G43" s="21"/>
      <c r="H43" s="9">
        <f t="shared" si="0"/>
        <v>0</v>
      </c>
      <c r="I43" s="11"/>
      <c r="J43" s="12">
        <f t="shared" si="1"/>
        <v>0</v>
      </c>
      <c r="K43" s="13"/>
      <c r="L43" s="13"/>
      <c r="M43" s="13"/>
      <c r="N43" s="16"/>
      <c r="O43" s="15">
        <f t="shared" si="2"/>
        <v>0</v>
      </c>
      <c r="P43" s="17">
        <f t="shared" si="3"/>
        <v>25</v>
      </c>
      <c r="Q43" s="16">
        <v>120</v>
      </c>
      <c r="R43" s="16">
        <v>80</v>
      </c>
      <c r="S43" s="16"/>
      <c r="T43" s="28"/>
    </row>
    <row r="44" spans="1:20" ht="13.5" customHeight="1" x14ac:dyDescent="0.2">
      <c r="A44" s="19" t="s">
        <v>23</v>
      </c>
      <c r="B44" s="6">
        <v>443000021564</v>
      </c>
      <c r="C44" s="6"/>
      <c r="D44" s="7" t="s">
        <v>66</v>
      </c>
      <c r="E44" s="8" t="s">
        <v>91</v>
      </c>
      <c r="F44" s="20" t="s">
        <v>92</v>
      </c>
      <c r="G44" s="21"/>
      <c r="H44" s="9">
        <f t="shared" si="0"/>
        <v>0</v>
      </c>
      <c r="I44" s="11"/>
      <c r="J44" s="12">
        <f t="shared" si="1"/>
        <v>0</v>
      </c>
      <c r="K44" s="13"/>
      <c r="L44" s="13"/>
      <c r="M44" s="13"/>
      <c r="N44" s="16"/>
      <c r="O44" s="15">
        <f t="shared" si="2"/>
        <v>0</v>
      </c>
      <c r="P44" s="17">
        <f t="shared" si="3"/>
        <v>25</v>
      </c>
      <c r="Q44" s="16">
        <v>120</v>
      </c>
      <c r="R44" s="16">
        <v>80</v>
      </c>
      <c r="S44" s="16"/>
      <c r="T44" s="28"/>
    </row>
    <row r="45" spans="1:20" ht="13.5" customHeight="1" x14ac:dyDescent="0.2">
      <c r="A45" s="19" t="s">
        <v>23</v>
      </c>
      <c r="B45" s="6">
        <v>443000021565</v>
      </c>
      <c r="C45" s="6"/>
      <c r="D45" s="7" t="s">
        <v>67</v>
      </c>
      <c r="E45" s="8" t="s">
        <v>91</v>
      </c>
      <c r="F45" s="20" t="s">
        <v>92</v>
      </c>
      <c r="G45" s="21"/>
      <c r="H45" s="9">
        <f t="shared" si="0"/>
        <v>0</v>
      </c>
      <c r="I45" s="11"/>
      <c r="J45" s="12">
        <f t="shared" si="1"/>
        <v>0</v>
      </c>
      <c r="K45" s="13"/>
      <c r="L45" s="13"/>
      <c r="M45" s="13"/>
      <c r="N45" s="16"/>
      <c r="O45" s="15">
        <f t="shared" si="2"/>
        <v>0</v>
      </c>
      <c r="P45" s="17">
        <f t="shared" si="3"/>
        <v>25</v>
      </c>
      <c r="Q45" s="16">
        <v>120</v>
      </c>
      <c r="R45" s="16">
        <v>80</v>
      </c>
      <c r="S45" s="16"/>
      <c r="T45" s="28"/>
    </row>
    <row r="46" spans="1:20" ht="13.5" customHeight="1" x14ac:dyDescent="0.2">
      <c r="A46" s="19" t="s">
        <v>23</v>
      </c>
      <c r="B46" s="6">
        <v>443000021582</v>
      </c>
      <c r="C46" s="6"/>
      <c r="D46" s="7" t="s">
        <v>68</v>
      </c>
      <c r="E46" s="8" t="s">
        <v>91</v>
      </c>
      <c r="F46" s="20" t="s">
        <v>92</v>
      </c>
      <c r="G46" s="21"/>
      <c r="H46" s="9">
        <f t="shared" si="0"/>
        <v>0</v>
      </c>
      <c r="I46" s="11"/>
      <c r="J46" s="12">
        <f t="shared" si="1"/>
        <v>0</v>
      </c>
      <c r="K46" s="13"/>
      <c r="L46" s="13"/>
      <c r="M46" s="13"/>
      <c r="N46" s="16"/>
      <c r="O46" s="15">
        <f t="shared" si="2"/>
        <v>0</v>
      </c>
      <c r="P46" s="17">
        <f t="shared" si="3"/>
        <v>25</v>
      </c>
      <c r="Q46" s="16">
        <v>120</v>
      </c>
      <c r="R46" s="16">
        <v>80</v>
      </c>
      <c r="S46" s="16"/>
      <c r="T46" s="28"/>
    </row>
    <row r="47" spans="1:20" ht="13.5" customHeight="1" x14ac:dyDescent="0.2">
      <c r="A47" s="19" t="s">
        <v>23</v>
      </c>
      <c r="B47" s="6">
        <v>443000021583</v>
      </c>
      <c r="C47" s="6"/>
      <c r="D47" s="7" t="s">
        <v>69</v>
      </c>
      <c r="E47" s="8" t="s">
        <v>91</v>
      </c>
      <c r="F47" s="20" t="s">
        <v>92</v>
      </c>
      <c r="G47" s="21"/>
      <c r="H47" s="9">
        <f t="shared" si="0"/>
        <v>0</v>
      </c>
      <c r="I47" s="11"/>
      <c r="J47" s="12">
        <f t="shared" si="1"/>
        <v>0</v>
      </c>
      <c r="K47" s="13"/>
      <c r="L47" s="13"/>
      <c r="M47" s="13"/>
      <c r="N47" s="16"/>
      <c r="O47" s="15">
        <f t="shared" si="2"/>
        <v>0</v>
      </c>
      <c r="P47" s="17">
        <f t="shared" si="3"/>
        <v>25</v>
      </c>
      <c r="Q47" s="16">
        <v>120</v>
      </c>
      <c r="R47" s="16">
        <v>80</v>
      </c>
      <c r="S47" s="16"/>
      <c r="T47" s="28"/>
    </row>
    <row r="48" spans="1:20" ht="13.5" customHeight="1" x14ac:dyDescent="0.2">
      <c r="A48" s="19" t="s">
        <v>23</v>
      </c>
      <c r="B48" s="6">
        <v>443000021584</v>
      </c>
      <c r="C48" s="6"/>
      <c r="D48" s="7" t="s">
        <v>70</v>
      </c>
      <c r="E48" s="8" t="s">
        <v>91</v>
      </c>
      <c r="F48" s="20" t="s">
        <v>92</v>
      </c>
      <c r="G48" s="21"/>
      <c r="H48" s="9">
        <f t="shared" si="0"/>
        <v>0</v>
      </c>
      <c r="I48" s="11"/>
      <c r="J48" s="12">
        <f t="shared" si="1"/>
        <v>0</v>
      </c>
      <c r="K48" s="13"/>
      <c r="L48" s="13"/>
      <c r="M48" s="13"/>
      <c r="N48" s="16"/>
      <c r="O48" s="15">
        <f t="shared" si="2"/>
        <v>0</v>
      </c>
      <c r="P48" s="17">
        <f t="shared" si="3"/>
        <v>25</v>
      </c>
      <c r="Q48" s="16">
        <v>120</v>
      </c>
      <c r="R48" s="16">
        <v>80</v>
      </c>
      <c r="S48" s="16"/>
      <c r="T48" s="28"/>
    </row>
    <row r="49" spans="1:20" ht="13.5" customHeight="1" x14ac:dyDescent="0.2">
      <c r="A49" s="19" t="s">
        <v>23</v>
      </c>
      <c r="B49" s="6">
        <v>443000021585</v>
      </c>
      <c r="C49" s="6"/>
      <c r="D49" s="7" t="s">
        <v>71</v>
      </c>
      <c r="E49" s="8" t="s">
        <v>91</v>
      </c>
      <c r="F49" s="20" t="s">
        <v>92</v>
      </c>
      <c r="G49" s="21"/>
      <c r="H49" s="9">
        <f t="shared" si="0"/>
        <v>0</v>
      </c>
      <c r="I49" s="11"/>
      <c r="J49" s="12">
        <f t="shared" si="1"/>
        <v>0</v>
      </c>
      <c r="K49" s="13"/>
      <c r="L49" s="13"/>
      <c r="M49" s="13"/>
      <c r="N49" s="16"/>
      <c r="O49" s="15">
        <f t="shared" si="2"/>
        <v>0</v>
      </c>
      <c r="P49" s="17">
        <f t="shared" si="3"/>
        <v>25</v>
      </c>
      <c r="Q49" s="16">
        <v>120</v>
      </c>
      <c r="R49" s="16">
        <v>80</v>
      </c>
      <c r="S49" s="16"/>
      <c r="T49" s="28"/>
    </row>
    <row r="50" spans="1:20" ht="13.5" customHeight="1" x14ac:dyDescent="0.2">
      <c r="A50" s="19" t="s">
        <v>23</v>
      </c>
      <c r="B50" s="6">
        <v>443000021599</v>
      </c>
      <c r="C50" s="6"/>
      <c r="D50" s="7" t="s">
        <v>72</v>
      </c>
      <c r="E50" s="8" t="s">
        <v>91</v>
      </c>
      <c r="F50" s="20" t="s">
        <v>92</v>
      </c>
      <c r="G50" s="21"/>
      <c r="H50" s="9">
        <f t="shared" si="0"/>
        <v>0</v>
      </c>
      <c r="I50" s="11"/>
      <c r="J50" s="12">
        <f t="shared" si="1"/>
        <v>0</v>
      </c>
      <c r="K50" s="13"/>
      <c r="L50" s="13"/>
      <c r="M50" s="13"/>
      <c r="N50" s="16"/>
      <c r="O50" s="15">
        <f t="shared" si="2"/>
        <v>0</v>
      </c>
      <c r="P50" s="17">
        <f t="shared" si="3"/>
        <v>25</v>
      </c>
      <c r="Q50" s="16">
        <v>120</v>
      </c>
      <c r="R50" s="16">
        <v>80</v>
      </c>
      <c r="S50" s="16"/>
      <c r="T50" s="28"/>
    </row>
    <row r="51" spans="1:20" ht="13.5" customHeight="1" x14ac:dyDescent="0.2">
      <c r="A51" s="19" t="s">
        <v>23</v>
      </c>
      <c r="B51" s="6">
        <v>443000021601</v>
      </c>
      <c r="C51" s="6"/>
      <c r="D51" s="7" t="s">
        <v>73</v>
      </c>
      <c r="E51" s="8" t="s">
        <v>91</v>
      </c>
      <c r="F51" s="20" t="s">
        <v>92</v>
      </c>
      <c r="G51" s="21"/>
      <c r="H51" s="9">
        <f t="shared" si="0"/>
        <v>0</v>
      </c>
      <c r="I51" s="11"/>
      <c r="J51" s="12">
        <f t="shared" si="1"/>
        <v>0</v>
      </c>
      <c r="K51" s="13"/>
      <c r="L51" s="13"/>
      <c r="M51" s="13"/>
      <c r="N51" s="16"/>
      <c r="O51" s="15">
        <f t="shared" si="2"/>
        <v>0</v>
      </c>
      <c r="P51" s="17">
        <f t="shared" si="3"/>
        <v>25</v>
      </c>
      <c r="Q51" s="16">
        <v>120</v>
      </c>
      <c r="R51" s="16">
        <v>80</v>
      </c>
      <c r="S51" s="16"/>
      <c r="T51" s="28"/>
    </row>
    <row r="52" spans="1:20" ht="13.5" customHeight="1" x14ac:dyDescent="0.2">
      <c r="A52" s="19" t="s">
        <v>23</v>
      </c>
      <c r="B52" s="6">
        <v>443000021625</v>
      </c>
      <c r="C52" s="6"/>
      <c r="D52" s="7" t="s">
        <v>74</v>
      </c>
      <c r="E52" s="8" t="s">
        <v>91</v>
      </c>
      <c r="F52" s="20" t="s">
        <v>92</v>
      </c>
      <c r="G52" s="21"/>
      <c r="H52" s="9">
        <f t="shared" si="0"/>
        <v>0</v>
      </c>
      <c r="I52" s="11"/>
      <c r="J52" s="12">
        <f t="shared" si="1"/>
        <v>0</v>
      </c>
      <c r="K52" s="13"/>
      <c r="L52" s="13"/>
      <c r="M52" s="13"/>
      <c r="N52" s="16"/>
      <c r="O52" s="15">
        <f t="shared" si="2"/>
        <v>0</v>
      </c>
      <c r="P52" s="17">
        <f t="shared" si="3"/>
        <v>25</v>
      </c>
      <c r="Q52" s="16">
        <v>120</v>
      </c>
      <c r="R52" s="16">
        <v>80</v>
      </c>
      <c r="S52" s="16"/>
      <c r="T52" s="28"/>
    </row>
    <row r="53" spans="1:20" ht="13.5" customHeight="1" x14ac:dyDescent="0.2">
      <c r="A53" s="19" t="s">
        <v>23</v>
      </c>
      <c r="B53" s="6">
        <v>443000021626</v>
      </c>
      <c r="C53" s="6"/>
      <c r="D53" s="7" t="s">
        <v>75</v>
      </c>
      <c r="E53" s="8" t="s">
        <v>91</v>
      </c>
      <c r="F53" s="20" t="s">
        <v>92</v>
      </c>
      <c r="G53" s="21"/>
      <c r="H53" s="9">
        <f t="shared" si="0"/>
        <v>0</v>
      </c>
      <c r="I53" s="11"/>
      <c r="J53" s="12">
        <f t="shared" si="1"/>
        <v>0</v>
      </c>
      <c r="K53" s="13"/>
      <c r="L53" s="13"/>
      <c r="M53" s="13"/>
      <c r="N53" s="16"/>
      <c r="O53" s="15">
        <f t="shared" si="2"/>
        <v>0</v>
      </c>
      <c r="P53" s="17">
        <f t="shared" si="3"/>
        <v>25</v>
      </c>
      <c r="Q53" s="16">
        <v>120</v>
      </c>
      <c r="R53" s="16">
        <v>80</v>
      </c>
      <c r="S53" s="16"/>
      <c r="T53" s="28"/>
    </row>
    <row r="54" spans="1:20" ht="13.5" customHeight="1" x14ac:dyDescent="0.2">
      <c r="A54" s="19" t="s">
        <v>23</v>
      </c>
      <c r="B54" s="6">
        <v>443000021627</v>
      </c>
      <c r="C54" s="6"/>
      <c r="D54" s="7" t="s">
        <v>76</v>
      </c>
      <c r="E54" s="8" t="s">
        <v>91</v>
      </c>
      <c r="F54" s="20" t="s">
        <v>92</v>
      </c>
      <c r="G54" s="21"/>
      <c r="H54" s="9">
        <f t="shared" si="0"/>
        <v>0</v>
      </c>
      <c r="I54" s="11"/>
      <c r="J54" s="12">
        <f t="shared" si="1"/>
        <v>0</v>
      </c>
      <c r="K54" s="13"/>
      <c r="L54" s="13"/>
      <c r="M54" s="13"/>
      <c r="N54" s="16"/>
      <c r="O54" s="15">
        <f t="shared" si="2"/>
        <v>0</v>
      </c>
      <c r="P54" s="17">
        <f t="shared" si="3"/>
        <v>25</v>
      </c>
      <c r="Q54" s="16">
        <v>120</v>
      </c>
      <c r="R54" s="16">
        <v>80</v>
      </c>
      <c r="S54" s="16"/>
      <c r="T54" s="28"/>
    </row>
    <row r="55" spans="1:20" ht="13.5" customHeight="1" x14ac:dyDescent="0.2">
      <c r="A55" s="19" t="s">
        <v>23</v>
      </c>
      <c r="B55" s="6">
        <v>443000021628</v>
      </c>
      <c r="C55" s="6"/>
      <c r="D55" s="7" t="s">
        <v>77</v>
      </c>
      <c r="E55" s="8" t="s">
        <v>91</v>
      </c>
      <c r="F55" s="20" t="s">
        <v>92</v>
      </c>
      <c r="G55" s="21"/>
      <c r="H55" s="9">
        <f t="shared" si="0"/>
        <v>0</v>
      </c>
      <c r="I55" s="11"/>
      <c r="J55" s="12">
        <f t="shared" si="1"/>
        <v>0</v>
      </c>
      <c r="K55" s="13"/>
      <c r="L55" s="13"/>
      <c r="M55" s="13"/>
      <c r="N55" s="16"/>
      <c r="O55" s="15">
        <f t="shared" si="2"/>
        <v>0</v>
      </c>
      <c r="P55" s="17">
        <f t="shared" si="3"/>
        <v>25</v>
      </c>
      <c r="Q55" s="16">
        <v>120</v>
      </c>
      <c r="R55" s="16">
        <v>80</v>
      </c>
      <c r="S55" s="16"/>
      <c r="T55" s="28"/>
    </row>
    <row r="56" spans="1:20" ht="13.5" customHeight="1" x14ac:dyDescent="0.2">
      <c r="A56" s="19" t="s">
        <v>23</v>
      </c>
      <c r="B56" s="6">
        <v>443000021629</v>
      </c>
      <c r="C56" s="6"/>
      <c r="D56" s="7" t="s">
        <v>78</v>
      </c>
      <c r="E56" s="8" t="s">
        <v>91</v>
      </c>
      <c r="F56" s="20" t="s">
        <v>92</v>
      </c>
      <c r="G56" s="21"/>
      <c r="H56" s="9">
        <f t="shared" si="0"/>
        <v>0</v>
      </c>
      <c r="I56" s="11"/>
      <c r="J56" s="12">
        <f t="shared" si="1"/>
        <v>0</v>
      </c>
      <c r="K56" s="13"/>
      <c r="L56" s="13"/>
      <c r="M56" s="13"/>
      <c r="N56" s="16"/>
      <c r="O56" s="15">
        <f t="shared" si="2"/>
        <v>0</v>
      </c>
      <c r="P56" s="17">
        <f t="shared" si="3"/>
        <v>25</v>
      </c>
      <c r="Q56" s="16">
        <v>120</v>
      </c>
      <c r="R56" s="16">
        <v>80</v>
      </c>
      <c r="S56" s="16"/>
      <c r="T56" s="28"/>
    </row>
    <row r="57" spans="1:20" ht="13.5" customHeight="1" x14ac:dyDescent="0.2">
      <c r="A57" s="19" t="s">
        <v>23</v>
      </c>
      <c r="B57" s="6">
        <v>443000021633</v>
      </c>
      <c r="C57" s="6"/>
      <c r="D57" s="7" t="s">
        <v>79</v>
      </c>
      <c r="E57" s="8" t="s">
        <v>91</v>
      </c>
      <c r="F57" s="20" t="s">
        <v>92</v>
      </c>
      <c r="G57" s="21"/>
      <c r="H57" s="9">
        <f t="shared" si="0"/>
        <v>0</v>
      </c>
      <c r="I57" s="11"/>
      <c r="J57" s="12">
        <f t="shared" si="1"/>
        <v>0</v>
      </c>
      <c r="K57" s="13"/>
      <c r="L57" s="13"/>
      <c r="M57" s="13"/>
      <c r="N57" s="16"/>
      <c r="O57" s="15">
        <f t="shared" si="2"/>
        <v>0</v>
      </c>
      <c r="P57" s="17">
        <f t="shared" si="3"/>
        <v>25</v>
      </c>
      <c r="Q57" s="16">
        <v>120</v>
      </c>
      <c r="R57" s="16">
        <v>80</v>
      </c>
      <c r="S57" s="16"/>
      <c r="T57" s="28"/>
    </row>
    <row r="58" spans="1:20" ht="13.5" customHeight="1" x14ac:dyDescent="0.2">
      <c r="A58" s="19" t="s">
        <v>23</v>
      </c>
      <c r="B58" s="6">
        <v>443000021701</v>
      </c>
      <c r="C58" s="6"/>
      <c r="D58" s="7" t="s">
        <v>80</v>
      </c>
      <c r="E58" s="8" t="s">
        <v>91</v>
      </c>
      <c r="F58" s="20" t="s">
        <v>92</v>
      </c>
      <c r="G58" s="21"/>
      <c r="H58" s="9">
        <f t="shared" si="0"/>
        <v>0</v>
      </c>
      <c r="I58" s="11"/>
      <c r="J58" s="12">
        <f t="shared" si="1"/>
        <v>0</v>
      </c>
      <c r="K58" s="13"/>
      <c r="L58" s="13"/>
      <c r="M58" s="13"/>
      <c r="N58" s="16"/>
      <c r="O58" s="15">
        <f t="shared" si="2"/>
        <v>0</v>
      </c>
      <c r="P58" s="17">
        <f t="shared" si="3"/>
        <v>25</v>
      </c>
      <c r="Q58" s="16">
        <v>120</v>
      </c>
      <c r="R58" s="16">
        <v>80</v>
      </c>
      <c r="S58" s="16"/>
      <c r="T58" s="28"/>
    </row>
    <row r="59" spans="1:20" ht="13.5" customHeight="1" x14ac:dyDescent="0.2">
      <c r="A59" s="19" t="s">
        <v>23</v>
      </c>
      <c r="B59" s="6">
        <v>443000021747</v>
      </c>
      <c r="C59" s="6"/>
      <c r="D59" s="7" t="s">
        <v>81</v>
      </c>
      <c r="E59" s="8" t="s">
        <v>91</v>
      </c>
      <c r="F59" s="20" t="s">
        <v>92</v>
      </c>
      <c r="G59" s="21"/>
      <c r="H59" s="9">
        <f t="shared" si="0"/>
        <v>0</v>
      </c>
      <c r="I59" s="11"/>
      <c r="J59" s="12">
        <f t="shared" si="1"/>
        <v>0</v>
      </c>
      <c r="K59" s="13"/>
      <c r="L59" s="13"/>
      <c r="M59" s="13"/>
      <c r="N59" s="16"/>
      <c r="O59" s="15">
        <f t="shared" si="2"/>
        <v>0</v>
      </c>
      <c r="P59" s="17">
        <f t="shared" si="3"/>
        <v>25</v>
      </c>
      <c r="Q59" s="16">
        <v>120</v>
      </c>
      <c r="R59" s="16">
        <v>80</v>
      </c>
      <c r="S59" s="16"/>
      <c r="T59" s="28"/>
    </row>
    <row r="60" spans="1:20" ht="13.5" customHeight="1" x14ac:dyDescent="0.2">
      <c r="A60" s="19" t="s">
        <v>23</v>
      </c>
      <c r="B60" s="6">
        <v>443000021893</v>
      </c>
      <c r="C60" s="6"/>
      <c r="D60" s="7" t="s">
        <v>82</v>
      </c>
      <c r="E60" s="8" t="s">
        <v>91</v>
      </c>
      <c r="F60" s="20" t="s">
        <v>92</v>
      </c>
      <c r="G60" s="21"/>
      <c r="H60" s="9">
        <f t="shared" si="0"/>
        <v>0</v>
      </c>
      <c r="I60" s="11"/>
      <c r="J60" s="12">
        <f t="shared" si="1"/>
        <v>0</v>
      </c>
      <c r="K60" s="13"/>
      <c r="L60" s="13"/>
      <c r="M60" s="13"/>
      <c r="N60" s="16"/>
      <c r="O60" s="15">
        <f t="shared" si="2"/>
        <v>0</v>
      </c>
      <c r="P60" s="17">
        <f t="shared" si="3"/>
        <v>25</v>
      </c>
      <c r="Q60" s="16">
        <v>120</v>
      </c>
      <c r="R60" s="16">
        <v>80</v>
      </c>
      <c r="S60" s="16"/>
      <c r="T60" s="28"/>
    </row>
    <row r="61" spans="1:20" ht="13.5" customHeight="1" x14ac:dyDescent="0.2">
      <c r="A61" s="19" t="s">
        <v>23</v>
      </c>
      <c r="B61" s="6">
        <v>443000021911</v>
      </c>
      <c r="C61" s="6"/>
      <c r="D61" s="7" t="s">
        <v>83</v>
      </c>
      <c r="E61" s="8" t="s">
        <v>91</v>
      </c>
      <c r="F61" s="20" t="s">
        <v>92</v>
      </c>
      <c r="G61" s="21"/>
      <c r="H61" s="9">
        <f t="shared" si="0"/>
        <v>0</v>
      </c>
      <c r="I61" s="11"/>
      <c r="J61" s="12">
        <f t="shared" si="1"/>
        <v>0</v>
      </c>
      <c r="K61" s="13"/>
      <c r="L61" s="13"/>
      <c r="M61" s="13"/>
      <c r="N61" s="16"/>
      <c r="O61" s="15">
        <f t="shared" si="2"/>
        <v>0</v>
      </c>
      <c r="P61" s="17">
        <f t="shared" si="3"/>
        <v>25</v>
      </c>
      <c r="Q61" s="16">
        <v>120</v>
      </c>
      <c r="R61" s="16">
        <v>80</v>
      </c>
      <c r="S61" s="16"/>
      <c r="T61" s="28"/>
    </row>
    <row r="62" spans="1:20" ht="13.5" customHeight="1" x14ac:dyDescent="0.2">
      <c r="A62" s="19" t="s">
        <v>23</v>
      </c>
      <c r="B62" s="6">
        <v>443000022005</v>
      </c>
      <c r="C62" s="6"/>
      <c r="D62" s="7" t="s">
        <v>84</v>
      </c>
      <c r="E62" s="8" t="s">
        <v>91</v>
      </c>
      <c r="F62" s="20" t="s">
        <v>92</v>
      </c>
      <c r="G62" s="21"/>
      <c r="H62" s="9">
        <f t="shared" si="0"/>
        <v>0</v>
      </c>
      <c r="I62" s="11"/>
      <c r="J62" s="12">
        <f t="shared" si="1"/>
        <v>0</v>
      </c>
      <c r="K62" s="13"/>
      <c r="L62" s="13"/>
      <c r="M62" s="13"/>
      <c r="N62" s="16"/>
      <c r="O62" s="15">
        <f t="shared" si="2"/>
        <v>0</v>
      </c>
      <c r="P62" s="17">
        <f t="shared" si="3"/>
        <v>25</v>
      </c>
      <c r="Q62" s="16">
        <v>120</v>
      </c>
      <c r="R62" s="16">
        <v>80</v>
      </c>
      <c r="S62" s="16"/>
      <c r="T62" s="28"/>
    </row>
    <row r="63" spans="1:20" ht="13.5" customHeight="1" x14ac:dyDescent="0.2">
      <c r="A63" s="19" t="s">
        <v>23</v>
      </c>
      <c r="B63" s="6">
        <v>443000022021</v>
      </c>
      <c r="C63" s="6"/>
      <c r="D63" s="7" t="s">
        <v>85</v>
      </c>
      <c r="E63" s="8" t="s">
        <v>91</v>
      </c>
      <c r="F63" s="20" t="s">
        <v>92</v>
      </c>
      <c r="G63" s="21"/>
      <c r="H63" s="9">
        <f t="shared" si="0"/>
        <v>0</v>
      </c>
      <c r="I63" s="11"/>
      <c r="J63" s="12">
        <f t="shared" si="1"/>
        <v>0</v>
      </c>
      <c r="K63" s="13"/>
      <c r="L63" s="13"/>
      <c r="M63" s="13"/>
      <c r="N63" s="16"/>
      <c r="O63" s="15">
        <f t="shared" si="2"/>
        <v>0</v>
      </c>
      <c r="P63" s="17">
        <f t="shared" si="3"/>
        <v>25</v>
      </c>
      <c r="Q63" s="16">
        <v>120</v>
      </c>
      <c r="R63" s="16">
        <v>80</v>
      </c>
      <c r="S63" s="16"/>
      <c r="T63" s="28"/>
    </row>
    <row r="64" spans="1:20" ht="13.5" customHeight="1" x14ac:dyDescent="0.2">
      <c r="A64" s="19" t="s">
        <v>23</v>
      </c>
      <c r="B64" s="6">
        <v>443000022026</v>
      </c>
      <c r="C64" s="6"/>
      <c r="D64" s="7" t="s">
        <v>86</v>
      </c>
      <c r="E64" s="8" t="s">
        <v>91</v>
      </c>
      <c r="F64" s="20" t="s">
        <v>92</v>
      </c>
      <c r="G64" s="21"/>
      <c r="H64" s="9">
        <f t="shared" si="0"/>
        <v>0</v>
      </c>
      <c r="I64" s="11"/>
      <c r="J64" s="12">
        <f t="shared" si="1"/>
        <v>0</v>
      </c>
      <c r="K64" s="13"/>
      <c r="L64" s="13"/>
      <c r="M64" s="13"/>
      <c r="N64" s="16"/>
      <c r="O64" s="15">
        <f t="shared" si="2"/>
        <v>0</v>
      </c>
      <c r="P64" s="17">
        <f t="shared" si="3"/>
        <v>25</v>
      </c>
      <c r="Q64" s="16">
        <v>120</v>
      </c>
      <c r="R64" s="16">
        <v>80</v>
      </c>
      <c r="S64" s="16"/>
      <c r="T64" s="28"/>
    </row>
    <row r="65" spans="1:20" ht="13.5" customHeight="1" x14ac:dyDescent="0.2">
      <c r="A65" s="19" t="s">
        <v>23</v>
      </c>
      <c r="B65" s="6">
        <v>443000022027</v>
      </c>
      <c r="C65" s="6"/>
      <c r="D65" s="7" t="s">
        <v>87</v>
      </c>
      <c r="E65" s="8" t="s">
        <v>91</v>
      </c>
      <c r="F65" s="20" t="s">
        <v>92</v>
      </c>
      <c r="G65" s="21"/>
      <c r="H65" s="9">
        <f t="shared" si="0"/>
        <v>0</v>
      </c>
      <c r="I65" s="11"/>
      <c r="J65" s="12">
        <f t="shared" si="1"/>
        <v>0</v>
      </c>
      <c r="K65" s="13"/>
      <c r="L65" s="13"/>
      <c r="M65" s="13"/>
      <c r="N65" s="16"/>
      <c r="O65" s="15">
        <f t="shared" si="2"/>
        <v>0</v>
      </c>
      <c r="P65" s="17">
        <f t="shared" si="3"/>
        <v>25</v>
      </c>
      <c r="Q65" s="16">
        <v>120</v>
      </c>
      <c r="R65" s="16">
        <v>80</v>
      </c>
      <c r="S65" s="16"/>
      <c r="T65" s="28"/>
    </row>
    <row r="66" spans="1:20" ht="13.5" customHeight="1" x14ac:dyDescent="0.2">
      <c r="A66" s="19" t="s">
        <v>23</v>
      </c>
      <c r="B66" s="6">
        <v>443000022076</v>
      </c>
      <c r="C66" s="6"/>
      <c r="D66" s="7" t="s">
        <v>88</v>
      </c>
      <c r="E66" s="8" t="s">
        <v>91</v>
      </c>
      <c r="F66" s="20" t="s">
        <v>92</v>
      </c>
      <c r="G66" s="21"/>
      <c r="H66" s="9">
        <f t="shared" si="0"/>
        <v>0</v>
      </c>
      <c r="I66" s="11"/>
      <c r="J66" s="12">
        <f t="shared" si="1"/>
        <v>0</v>
      </c>
      <c r="K66" s="13"/>
      <c r="L66" s="13"/>
      <c r="M66" s="13"/>
      <c r="N66" s="16"/>
      <c r="O66" s="15">
        <f t="shared" si="2"/>
        <v>0</v>
      </c>
      <c r="P66" s="17">
        <f t="shared" si="3"/>
        <v>25</v>
      </c>
      <c r="Q66" s="16">
        <v>120</v>
      </c>
      <c r="R66" s="16">
        <v>80</v>
      </c>
      <c r="S66" s="16"/>
      <c r="T66" s="28"/>
    </row>
    <row r="67" spans="1:20" ht="13.5" customHeight="1" x14ac:dyDescent="0.2">
      <c r="A67" s="19" t="s">
        <v>23</v>
      </c>
      <c r="B67" s="6">
        <v>828800035201</v>
      </c>
      <c r="C67" s="6"/>
      <c r="D67" s="7" t="s">
        <v>89</v>
      </c>
      <c r="E67" s="8" t="s">
        <v>91</v>
      </c>
      <c r="F67" s="20" t="s">
        <v>92</v>
      </c>
      <c r="G67" s="21"/>
      <c r="H67" s="9">
        <f t="shared" ref="H67:H68" si="4">G67*1.1</f>
        <v>0</v>
      </c>
      <c r="I67" s="11"/>
      <c r="J67" s="12">
        <f t="shared" ref="J67:J68" si="5">I67*H67</f>
        <v>0</v>
      </c>
      <c r="K67" s="13"/>
      <c r="L67" s="13"/>
      <c r="M67" s="13"/>
      <c r="N67" s="16"/>
      <c r="O67" s="15">
        <f t="shared" si="2"/>
        <v>0</v>
      </c>
      <c r="P67" s="17">
        <f t="shared" ref="P67:P68" si="6">O67*H67+25</f>
        <v>25</v>
      </c>
      <c r="Q67" s="16">
        <v>120</v>
      </c>
      <c r="R67" s="16">
        <v>80</v>
      </c>
      <c r="S67" s="16"/>
      <c r="T67" s="28"/>
    </row>
    <row r="68" spans="1:20" ht="13.5" customHeight="1" x14ac:dyDescent="0.2">
      <c r="A68" s="19" t="s">
        <v>23</v>
      </c>
      <c r="B68" s="6">
        <v>828800065121</v>
      </c>
      <c r="C68" s="6"/>
      <c r="D68" s="7" t="s">
        <v>90</v>
      </c>
      <c r="E68" s="8" t="s">
        <v>91</v>
      </c>
      <c r="F68" s="20" t="s">
        <v>92</v>
      </c>
      <c r="G68" s="21"/>
      <c r="H68" s="9">
        <f t="shared" si="4"/>
        <v>0</v>
      </c>
      <c r="I68" s="11"/>
      <c r="J68" s="12">
        <f t="shared" si="5"/>
        <v>0</v>
      </c>
      <c r="K68" s="13"/>
      <c r="L68" s="13"/>
      <c r="M68" s="13"/>
      <c r="N68" s="16"/>
      <c r="O68" s="15">
        <f t="shared" si="2"/>
        <v>0</v>
      </c>
      <c r="P68" s="17">
        <f t="shared" si="6"/>
        <v>25</v>
      </c>
      <c r="Q68" s="16">
        <v>120</v>
      </c>
      <c r="R68" s="16">
        <v>80</v>
      </c>
      <c r="S68" s="16"/>
      <c r="T68" s="28"/>
    </row>
    <row r="71" spans="1:20" x14ac:dyDescent="0.2">
      <c r="A71" s="10" t="s">
        <v>19</v>
      </c>
      <c r="K71"/>
      <c r="L71"/>
      <c r="M71"/>
    </row>
    <row r="72" spans="1:20" x14ac:dyDescent="0.2">
      <c r="A72" s="14" t="s">
        <v>20</v>
      </c>
      <c r="K72"/>
      <c r="L72"/>
      <c r="M72"/>
    </row>
    <row r="73" spans="1:20" x14ac:dyDescent="0.2">
      <c r="A73" s="18" t="s">
        <v>21</v>
      </c>
      <c r="K73"/>
      <c r="L73"/>
      <c r="M73"/>
    </row>
  </sheetData>
  <autoFilter ref="A1:T68" xr:uid="{7F69DBE7-0C1A-437F-A76D-B249592935E9}"/>
  <pageMargins left="0.7" right="0.7" top="0.75" bottom="0.75" header="0.3" footer="0.3"/>
  <pageSetup paperSize="9" orientation="portrait" horizontalDpi="4294967293" r:id="rId1"/>
  <headerFooter>
    <oddHeader>&amp;L&amp;"Calibri"&amp;10&amp;K000000 Classified&amp;1#_x000D_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9D6F7-F2FB-4DA1-8F80-EB8827D52FE9}">
  <dimension ref="A1:Z73"/>
  <sheetViews>
    <sheetView tabSelected="1" zoomScale="80" zoomScaleNormal="80" workbookViewId="0">
      <selection activeCell="B2" sqref="B2:B68"/>
    </sheetView>
  </sheetViews>
  <sheetFormatPr baseColWidth="10" defaultColWidth="10.7109375" defaultRowHeight="12.75" x14ac:dyDescent="0.2"/>
  <cols>
    <col min="1" max="1" width="13.42578125" style="1" customWidth="1"/>
    <col min="2" max="2" width="17.7109375" style="1" customWidth="1"/>
    <col min="3" max="3" width="19.28515625" style="2" bestFit="1" customWidth="1"/>
    <col min="4" max="4" width="41.85546875" style="1" customWidth="1"/>
    <col min="5" max="5" width="5.7109375" style="1" customWidth="1"/>
    <col min="6" max="6" width="6.28515625" style="1" customWidth="1"/>
    <col min="7" max="7" width="16.140625" style="3" customWidth="1"/>
    <col min="8" max="8" width="15.140625" style="3" customWidth="1"/>
    <col min="9" max="9" width="16.85546875" style="1" customWidth="1"/>
    <col min="10" max="10" width="9.85546875" style="3" customWidth="1"/>
    <col min="11" max="11" width="8" style="1" customWidth="1"/>
    <col min="12" max="12" width="7.28515625" style="1" customWidth="1"/>
    <col min="13" max="13" width="8.42578125" style="1" customWidth="1"/>
    <col min="14" max="15" width="14.85546875" style="1" customWidth="1"/>
    <col min="16" max="16" width="14.42578125" style="3" customWidth="1"/>
    <col min="17" max="17" width="12.7109375" style="1" customWidth="1"/>
    <col min="18" max="18" width="9.5703125" style="1" customWidth="1"/>
    <col min="19" max="19" width="10.28515625" style="1" customWidth="1"/>
    <col min="20" max="20" width="20.7109375" style="1" customWidth="1"/>
    <col min="21" max="21" width="25.7109375" bestFit="1" customWidth="1"/>
    <col min="22" max="22" width="74.85546875" bestFit="1" customWidth="1"/>
    <col min="26" max="26" width="19.85546875" style="1" customWidth="1"/>
    <col min="27" max="29" width="19.85546875" customWidth="1"/>
  </cols>
  <sheetData>
    <row r="1" spans="1:26" s="4" customFormat="1" ht="51.75" thickBot="1" x14ac:dyDescent="0.25">
      <c r="A1" s="22" t="s">
        <v>1</v>
      </c>
      <c r="B1" s="23" t="s">
        <v>105</v>
      </c>
      <c r="C1" s="23" t="s">
        <v>104</v>
      </c>
      <c r="D1" s="24" t="s">
        <v>3</v>
      </c>
      <c r="E1" s="24" t="s">
        <v>4</v>
      </c>
      <c r="F1" s="25" t="s">
        <v>5</v>
      </c>
      <c r="G1" s="26" t="s">
        <v>6</v>
      </c>
      <c r="H1" s="27" t="s">
        <v>22</v>
      </c>
      <c r="I1" s="24" t="s">
        <v>7</v>
      </c>
      <c r="J1" s="27" t="s">
        <v>9</v>
      </c>
      <c r="K1" s="24" t="s">
        <v>10</v>
      </c>
      <c r="L1" s="24" t="s">
        <v>11</v>
      </c>
      <c r="M1" s="24" t="s">
        <v>12</v>
      </c>
      <c r="N1" s="24" t="s">
        <v>13</v>
      </c>
      <c r="O1" s="24" t="s">
        <v>8</v>
      </c>
      <c r="P1" s="27" t="s">
        <v>14</v>
      </c>
      <c r="Q1" s="24" t="s">
        <v>15</v>
      </c>
      <c r="R1" s="24" t="s">
        <v>16</v>
      </c>
      <c r="S1" s="24" t="s">
        <v>17</v>
      </c>
      <c r="T1" s="25" t="s">
        <v>18</v>
      </c>
      <c r="U1" s="29" t="s">
        <v>102</v>
      </c>
      <c r="V1" s="31" t="s">
        <v>103</v>
      </c>
      <c r="Z1" s="5"/>
    </row>
    <row r="2" spans="1:26" ht="13.5" customHeight="1" x14ac:dyDescent="0.2">
      <c r="A2" s="19" t="s">
        <v>23</v>
      </c>
      <c r="B2" s="6">
        <v>441137093581</v>
      </c>
      <c r="C2" s="6">
        <f>B2</f>
        <v>441137093581</v>
      </c>
      <c r="D2" s="7" t="s">
        <v>24</v>
      </c>
      <c r="E2" s="8" t="s">
        <v>91</v>
      </c>
      <c r="F2" s="20" t="s">
        <v>92</v>
      </c>
      <c r="G2" s="21">
        <v>1.806</v>
      </c>
      <c r="H2" s="9">
        <f>G2*1.1</f>
        <v>1.9866000000000001</v>
      </c>
      <c r="I2" s="11">
        <v>46</v>
      </c>
      <c r="J2" s="12">
        <f>I2*H2</f>
        <v>91.383600000000001</v>
      </c>
      <c r="K2" s="13">
        <v>119</v>
      </c>
      <c r="L2" s="13">
        <v>79</v>
      </c>
      <c r="M2" s="13">
        <v>79</v>
      </c>
      <c r="N2" s="16">
        <v>1</v>
      </c>
      <c r="O2" s="15">
        <f>+I2*N2</f>
        <v>46</v>
      </c>
      <c r="P2" s="17">
        <f>O2*H2</f>
        <v>91.383600000000001</v>
      </c>
      <c r="Q2" s="16">
        <v>120</v>
      </c>
      <c r="R2" s="16">
        <v>80</v>
      </c>
      <c r="S2" s="16">
        <v>94</v>
      </c>
      <c r="T2" s="30">
        <v>0.26496000000000003</v>
      </c>
      <c r="U2" t="s">
        <v>95</v>
      </c>
      <c r="V2" s="32" t="str">
        <f>CONCATENATE(U2," MAX ",I2," PZAS/CAJA Y ",N2," CAJAS/PALET ")</f>
        <v xml:space="preserve">CAJA CARTON 1180X780X780 MAX 46 PZAS/CAJA Y 1 CAJAS/PALET </v>
      </c>
    </row>
    <row r="3" spans="1:26" ht="13.5" customHeight="1" x14ac:dyDescent="0.2">
      <c r="A3" s="19" t="s">
        <v>23</v>
      </c>
      <c r="B3" s="6">
        <v>441137478690</v>
      </c>
      <c r="C3" s="6">
        <f t="shared" ref="C3:C66" si="0">B3</f>
        <v>441137478690</v>
      </c>
      <c r="D3" s="7" t="s">
        <v>25</v>
      </c>
      <c r="E3" s="8" t="s">
        <v>91</v>
      </c>
      <c r="F3" s="20" t="s">
        <v>92</v>
      </c>
      <c r="G3" s="21">
        <v>1.595</v>
      </c>
      <c r="H3" s="9">
        <f t="shared" ref="H3:H66" si="1">G3*1.1</f>
        <v>1.7545000000000002</v>
      </c>
      <c r="I3" s="11">
        <v>85</v>
      </c>
      <c r="J3" s="12">
        <f t="shared" ref="J3:J66" si="2">I3*H3</f>
        <v>149.13250000000002</v>
      </c>
      <c r="K3" s="13">
        <v>119</v>
      </c>
      <c r="L3" s="13">
        <v>79</v>
      </c>
      <c r="M3" s="13">
        <v>79</v>
      </c>
      <c r="N3" s="16">
        <v>1</v>
      </c>
      <c r="O3" s="15">
        <f t="shared" ref="O3:O68" si="3">+I3*N3</f>
        <v>85</v>
      </c>
      <c r="P3" s="17">
        <f t="shared" ref="P3:P66" si="4">O3*H3</f>
        <v>149.13250000000002</v>
      </c>
      <c r="Q3" s="16">
        <v>120</v>
      </c>
      <c r="R3" s="16">
        <v>80</v>
      </c>
      <c r="S3" s="16">
        <v>94</v>
      </c>
      <c r="T3" s="30">
        <v>0.26496000000000003</v>
      </c>
      <c r="U3" t="s">
        <v>95</v>
      </c>
      <c r="V3" s="32" t="str">
        <f t="shared" ref="V3:V66" si="5">CONCATENATE(U3," MAX ",I3," PZAS/CAJA Y ",N3," CAJAS/PALET ")</f>
        <v xml:space="preserve">CAJA CARTON 1180X780X780 MAX 85 PZAS/CAJA Y 1 CAJAS/PALET </v>
      </c>
    </row>
    <row r="4" spans="1:26" ht="13.5" customHeight="1" x14ac:dyDescent="0.2">
      <c r="A4" s="19" t="s">
        <v>23</v>
      </c>
      <c r="B4" s="6">
        <v>442295636741</v>
      </c>
      <c r="C4" s="6">
        <f t="shared" si="0"/>
        <v>442295636741</v>
      </c>
      <c r="D4" s="7" t="s">
        <v>26</v>
      </c>
      <c r="E4" s="8" t="s">
        <v>91</v>
      </c>
      <c r="F4" s="20" t="s">
        <v>92</v>
      </c>
      <c r="G4" s="21">
        <v>1.9E-2</v>
      </c>
      <c r="H4" s="9">
        <f t="shared" si="1"/>
        <v>2.0900000000000002E-2</v>
      </c>
      <c r="I4" s="11">
        <v>763</v>
      </c>
      <c r="J4" s="12">
        <f t="shared" si="2"/>
        <v>15.946700000000002</v>
      </c>
      <c r="K4" s="13">
        <v>51</v>
      </c>
      <c r="L4" s="13">
        <v>31</v>
      </c>
      <c r="M4" s="13">
        <v>31</v>
      </c>
      <c r="N4" s="16">
        <v>16</v>
      </c>
      <c r="O4" s="15">
        <f t="shared" si="3"/>
        <v>12208</v>
      </c>
      <c r="P4" s="17">
        <f t="shared" si="4"/>
        <v>255.14720000000003</v>
      </c>
      <c r="Q4" s="16">
        <v>120</v>
      </c>
      <c r="R4" s="16">
        <v>80</v>
      </c>
      <c r="S4" s="16">
        <v>138</v>
      </c>
      <c r="T4" s="30">
        <v>0.39744000000000007</v>
      </c>
      <c r="U4" t="s">
        <v>96</v>
      </c>
      <c r="V4" s="32" t="str">
        <f t="shared" si="5"/>
        <v xml:space="preserve">CAJA CARTON 500X300X300 MAX 763 PZAS/CAJA Y 16 CAJAS/PALET </v>
      </c>
    </row>
    <row r="5" spans="1:26" ht="13.5" customHeight="1" x14ac:dyDescent="0.2">
      <c r="A5" s="19" t="s">
        <v>23</v>
      </c>
      <c r="B5" s="6">
        <v>442296340551</v>
      </c>
      <c r="C5" s="6">
        <f t="shared" si="0"/>
        <v>442296340551</v>
      </c>
      <c r="D5" s="7" t="s">
        <v>27</v>
      </c>
      <c r="E5" s="8" t="s">
        <v>91</v>
      </c>
      <c r="F5" s="20" t="s">
        <v>92</v>
      </c>
      <c r="G5" s="21">
        <v>1.2E-2</v>
      </c>
      <c r="H5" s="9">
        <f t="shared" si="1"/>
        <v>1.3200000000000002E-2</v>
      </c>
      <c r="I5" s="11">
        <v>1008</v>
      </c>
      <c r="J5" s="12">
        <f t="shared" si="2"/>
        <v>13.305600000000002</v>
      </c>
      <c r="K5" s="13">
        <v>76</v>
      </c>
      <c r="L5" s="13">
        <v>41</v>
      </c>
      <c r="M5" s="13">
        <v>31</v>
      </c>
      <c r="N5" s="16">
        <v>12</v>
      </c>
      <c r="O5" s="15">
        <f t="shared" si="3"/>
        <v>12096</v>
      </c>
      <c r="P5" s="17">
        <f t="shared" si="4"/>
        <v>159.66720000000001</v>
      </c>
      <c r="Q5" s="16">
        <v>120</v>
      </c>
      <c r="R5" s="16">
        <v>80</v>
      </c>
      <c r="S5" s="16">
        <v>138</v>
      </c>
      <c r="T5" s="30">
        <v>0.39744000000000007</v>
      </c>
      <c r="U5" t="s">
        <v>97</v>
      </c>
      <c r="V5" s="32" t="str">
        <f t="shared" si="5"/>
        <v xml:space="preserve">CAJA CARTON 750X400X300 MAX 1008 PZAS/CAJA Y 12 CAJAS/PALET </v>
      </c>
    </row>
    <row r="6" spans="1:26" ht="13.5" customHeight="1" x14ac:dyDescent="0.2">
      <c r="A6" s="19" t="s">
        <v>23</v>
      </c>
      <c r="B6" s="6">
        <v>443000000142</v>
      </c>
      <c r="C6" s="6">
        <f t="shared" si="0"/>
        <v>443000000142</v>
      </c>
      <c r="D6" s="7" t="s">
        <v>28</v>
      </c>
      <c r="E6" s="8" t="s">
        <v>91</v>
      </c>
      <c r="F6" s="20" t="s">
        <v>93</v>
      </c>
      <c r="G6" s="21">
        <v>29.43</v>
      </c>
      <c r="H6" s="9">
        <f t="shared" si="1"/>
        <v>32.373000000000005</v>
      </c>
      <c r="I6" s="11">
        <v>0</v>
      </c>
      <c r="J6" s="12">
        <f t="shared" si="2"/>
        <v>0</v>
      </c>
      <c r="K6" s="13">
        <v>0</v>
      </c>
      <c r="L6" s="13">
        <v>0</v>
      </c>
      <c r="M6" s="13">
        <v>0</v>
      </c>
      <c r="N6" s="16">
        <v>0</v>
      </c>
      <c r="O6" s="15">
        <v>33</v>
      </c>
      <c r="P6" s="17">
        <f t="shared" si="4"/>
        <v>1068.3090000000002</v>
      </c>
      <c r="Q6" s="16">
        <v>2000</v>
      </c>
      <c r="R6" s="16">
        <v>120</v>
      </c>
      <c r="S6" s="16">
        <v>22</v>
      </c>
      <c r="T6" s="30">
        <v>0.22464000000000001</v>
      </c>
      <c r="U6" t="s">
        <v>94</v>
      </c>
      <c r="V6" s="32" t="str">
        <f>CONCATENATE(U6," MAX  ",O6," PIEZAS/PALET ")</f>
        <v xml:space="preserve">DIRECTO SOBRE PALET MAX  33 PIEZAS/PALET </v>
      </c>
    </row>
    <row r="7" spans="1:26" ht="13.5" customHeight="1" x14ac:dyDescent="0.2">
      <c r="A7" s="19" t="s">
        <v>23</v>
      </c>
      <c r="B7" s="6">
        <v>443000015858</v>
      </c>
      <c r="C7" s="6">
        <f t="shared" si="0"/>
        <v>443000015858</v>
      </c>
      <c r="D7" s="7" t="s">
        <v>29</v>
      </c>
      <c r="E7" s="8" t="s">
        <v>91</v>
      </c>
      <c r="F7" s="20" t="s">
        <v>92</v>
      </c>
      <c r="G7" s="21">
        <v>0.01</v>
      </c>
      <c r="H7" s="9">
        <f t="shared" si="1"/>
        <v>1.1000000000000001E-2</v>
      </c>
      <c r="I7" s="11">
        <v>684</v>
      </c>
      <c r="J7" s="12">
        <f t="shared" si="2"/>
        <v>7.5240000000000009</v>
      </c>
      <c r="K7" s="13">
        <v>26</v>
      </c>
      <c r="L7" s="13">
        <v>26</v>
      </c>
      <c r="M7" s="13">
        <v>26</v>
      </c>
      <c r="N7" s="16">
        <v>48</v>
      </c>
      <c r="O7" s="15">
        <f t="shared" si="3"/>
        <v>32832</v>
      </c>
      <c r="P7" s="17">
        <f t="shared" si="4"/>
        <v>361.15200000000004</v>
      </c>
      <c r="Q7" s="16">
        <v>120</v>
      </c>
      <c r="R7" s="16">
        <v>80</v>
      </c>
      <c r="S7" s="16">
        <v>118</v>
      </c>
      <c r="T7" s="30">
        <v>0.33984000000000003</v>
      </c>
      <c r="U7" t="s">
        <v>98</v>
      </c>
      <c r="V7" s="32" t="str">
        <f t="shared" si="5"/>
        <v xml:space="preserve">CAJA CARTON 250X250X250 MAX 684 PZAS/CAJA Y 48 CAJAS/PALET </v>
      </c>
    </row>
    <row r="8" spans="1:26" ht="13.5" customHeight="1" x14ac:dyDescent="0.2">
      <c r="A8" s="19" t="s">
        <v>23</v>
      </c>
      <c r="B8" s="6">
        <v>443000016122</v>
      </c>
      <c r="C8" s="6">
        <f t="shared" si="0"/>
        <v>443000016122</v>
      </c>
      <c r="D8" s="7" t="s">
        <v>30</v>
      </c>
      <c r="E8" s="8" t="s">
        <v>91</v>
      </c>
      <c r="F8" s="20" t="s">
        <v>92</v>
      </c>
      <c r="G8" s="21">
        <v>0.311</v>
      </c>
      <c r="H8" s="9">
        <f t="shared" si="1"/>
        <v>0.34210000000000002</v>
      </c>
      <c r="I8" s="11">
        <v>46</v>
      </c>
      <c r="J8" s="12">
        <f t="shared" si="2"/>
        <v>15.736600000000001</v>
      </c>
      <c r="K8" s="13">
        <v>51</v>
      </c>
      <c r="L8" s="13">
        <v>31</v>
      </c>
      <c r="M8" s="13">
        <v>31</v>
      </c>
      <c r="N8" s="16">
        <v>16</v>
      </c>
      <c r="O8" s="15">
        <f t="shared" si="3"/>
        <v>736</v>
      </c>
      <c r="P8" s="17">
        <f t="shared" si="4"/>
        <v>251.78560000000002</v>
      </c>
      <c r="Q8" s="16">
        <v>120</v>
      </c>
      <c r="R8" s="16">
        <v>80</v>
      </c>
      <c r="S8" s="16">
        <v>138</v>
      </c>
      <c r="T8" s="30">
        <v>0.39744000000000007</v>
      </c>
      <c r="U8" t="s">
        <v>96</v>
      </c>
      <c r="V8" s="32" t="str">
        <f t="shared" si="5"/>
        <v xml:space="preserve">CAJA CARTON 500X300X300 MAX 46 PZAS/CAJA Y 16 CAJAS/PALET </v>
      </c>
    </row>
    <row r="9" spans="1:26" ht="13.5" customHeight="1" x14ac:dyDescent="0.2">
      <c r="A9" s="19" t="s">
        <v>23</v>
      </c>
      <c r="B9" s="6">
        <v>443000016399</v>
      </c>
      <c r="C9" s="6">
        <f t="shared" si="0"/>
        <v>443000016399</v>
      </c>
      <c r="D9" s="7" t="s">
        <v>31</v>
      </c>
      <c r="E9" s="8" t="s">
        <v>91</v>
      </c>
      <c r="F9" s="20" t="s">
        <v>92</v>
      </c>
      <c r="G9" s="21">
        <v>5.7000000000000002E-2</v>
      </c>
      <c r="H9" s="9">
        <f t="shared" si="1"/>
        <v>6.2700000000000006E-2</v>
      </c>
      <c r="I9" s="11">
        <v>254</v>
      </c>
      <c r="J9" s="12">
        <f t="shared" si="2"/>
        <v>15.925800000000001</v>
      </c>
      <c r="K9" s="13">
        <v>26</v>
      </c>
      <c r="L9" s="13">
        <v>21</v>
      </c>
      <c r="M9" s="13">
        <v>16</v>
      </c>
      <c r="N9" s="16">
        <v>60</v>
      </c>
      <c r="O9" s="15">
        <f t="shared" si="3"/>
        <v>15240</v>
      </c>
      <c r="P9" s="17">
        <f t="shared" si="4"/>
        <v>955.54800000000012</v>
      </c>
      <c r="Q9" s="16">
        <v>120</v>
      </c>
      <c r="R9" s="16">
        <v>80</v>
      </c>
      <c r="S9" s="16">
        <v>78</v>
      </c>
      <c r="T9" s="30">
        <v>0.22464000000000001</v>
      </c>
      <c r="U9" t="s">
        <v>99</v>
      </c>
      <c r="V9" s="32" t="str">
        <f t="shared" si="5"/>
        <v xml:space="preserve">CAJA CARTON 250X200X150 MAX 254 PZAS/CAJA Y 60 CAJAS/PALET </v>
      </c>
    </row>
    <row r="10" spans="1:26" ht="13.5" customHeight="1" x14ac:dyDescent="0.2">
      <c r="A10" s="19" t="s">
        <v>23</v>
      </c>
      <c r="B10" s="6">
        <v>443000017548</v>
      </c>
      <c r="C10" s="6">
        <f t="shared" si="0"/>
        <v>443000017548</v>
      </c>
      <c r="D10" s="7" t="s">
        <v>32</v>
      </c>
      <c r="E10" s="8" t="s">
        <v>91</v>
      </c>
      <c r="F10" s="20" t="s">
        <v>92</v>
      </c>
      <c r="G10" s="21">
        <v>0.34</v>
      </c>
      <c r="H10" s="9">
        <f t="shared" si="1"/>
        <v>0.37400000000000005</v>
      </c>
      <c r="I10" s="11">
        <v>42</v>
      </c>
      <c r="J10" s="12">
        <f t="shared" si="2"/>
        <v>15.708000000000002</v>
      </c>
      <c r="K10" s="13">
        <v>51</v>
      </c>
      <c r="L10" s="13">
        <v>31</v>
      </c>
      <c r="M10" s="13">
        <v>31</v>
      </c>
      <c r="N10" s="16">
        <v>16</v>
      </c>
      <c r="O10" s="15">
        <f t="shared" si="3"/>
        <v>672</v>
      </c>
      <c r="P10" s="17">
        <f t="shared" si="4"/>
        <v>251.32800000000003</v>
      </c>
      <c r="Q10" s="16">
        <v>120</v>
      </c>
      <c r="R10" s="16">
        <v>80</v>
      </c>
      <c r="S10" s="16">
        <v>138</v>
      </c>
      <c r="T10" s="30">
        <v>0.39744000000000007</v>
      </c>
      <c r="U10" t="s">
        <v>96</v>
      </c>
      <c r="V10" s="32" t="str">
        <f t="shared" si="5"/>
        <v xml:space="preserve">CAJA CARTON 500X300X300 MAX 42 PZAS/CAJA Y 16 CAJAS/PALET </v>
      </c>
    </row>
    <row r="11" spans="1:26" ht="13.5" customHeight="1" x14ac:dyDescent="0.2">
      <c r="A11" s="19" t="s">
        <v>23</v>
      </c>
      <c r="B11" s="6">
        <v>443000017828</v>
      </c>
      <c r="C11" s="6">
        <f t="shared" si="0"/>
        <v>443000017828</v>
      </c>
      <c r="D11" s="7" t="s">
        <v>33</v>
      </c>
      <c r="E11" s="8" t="s">
        <v>91</v>
      </c>
      <c r="F11" s="20" t="s">
        <v>92</v>
      </c>
      <c r="G11" s="21">
        <v>0.23899999999999999</v>
      </c>
      <c r="H11" s="9">
        <f t="shared" si="1"/>
        <v>0.26290000000000002</v>
      </c>
      <c r="I11" s="11">
        <v>60</v>
      </c>
      <c r="J11" s="12">
        <f t="shared" si="2"/>
        <v>15.774000000000001</v>
      </c>
      <c r="K11" s="13">
        <v>51</v>
      </c>
      <c r="L11" s="13">
        <v>31</v>
      </c>
      <c r="M11" s="13">
        <v>31</v>
      </c>
      <c r="N11" s="16">
        <v>16</v>
      </c>
      <c r="O11" s="15">
        <f t="shared" si="3"/>
        <v>960</v>
      </c>
      <c r="P11" s="17">
        <f t="shared" si="4"/>
        <v>252.38400000000001</v>
      </c>
      <c r="Q11" s="16">
        <v>120</v>
      </c>
      <c r="R11" s="16">
        <v>80</v>
      </c>
      <c r="S11" s="16">
        <v>138</v>
      </c>
      <c r="T11" s="30">
        <v>0.39744000000000007</v>
      </c>
      <c r="U11" t="s">
        <v>96</v>
      </c>
      <c r="V11" s="32" t="str">
        <f t="shared" si="5"/>
        <v xml:space="preserve">CAJA CARTON 500X300X300 MAX 60 PZAS/CAJA Y 16 CAJAS/PALET </v>
      </c>
    </row>
    <row r="12" spans="1:26" ht="13.5" customHeight="1" x14ac:dyDescent="0.2">
      <c r="A12" s="19" t="s">
        <v>23</v>
      </c>
      <c r="B12" s="6">
        <v>443000017831</v>
      </c>
      <c r="C12" s="6">
        <f t="shared" si="0"/>
        <v>443000017831</v>
      </c>
      <c r="D12" s="7" t="s">
        <v>34</v>
      </c>
      <c r="E12" s="8" t="s">
        <v>91</v>
      </c>
      <c r="F12" s="20" t="s">
        <v>92</v>
      </c>
      <c r="G12" s="21">
        <v>3.7999999999999999E-2</v>
      </c>
      <c r="H12" s="9">
        <f t="shared" si="1"/>
        <v>4.1800000000000004E-2</v>
      </c>
      <c r="I12" s="11">
        <v>300</v>
      </c>
      <c r="J12" s="12">
        <f t="shared" si="2"/>
        <v>12.540000000000001</v>
      </c>
      <c r="K12" s="13">
        <v>26</v>
      </c>
      <c r="L12" s="13">
        <v>21</v>
      </c>
      <c r="M12" s="13">
        <v>16</v>
      </c>
      <c r="N12" s="16">
        <v>60</v>
      </c>
      <c r="O12" s="15">
        <f t="shared" si="3"/>
        <v>18000</v>
      </c>
      <c r="P12" s="17">
        <f t="shared" si="4"/>
        <v>752.40000000000009</v>
      </c>
      <c r="Q12" s="16">
        <v>120</v>
      </c>
      <c r="R12" s="16">
        <v>80</v>
      </c>
      <c r="S12" s="16">
        <v>78</v>
      </c>
      <c r="T12" s="30">
        <v>0.22464000000000001</v>
      </c>
      <c r="U12" t="s">
        <v>99</v>
      </c>
      <c r="V12" s="32" t="str">
        <f t="shared" si="5"/>
        <v xml:space="preserve">CAJA CARTON 250X200X150 MAX 300 PZAS/CAJA Y 60 CAJAS/PALET </v>
      </c>
    </row>
    <row r="13" spans="1:26" ht="13.5" customHeight="1" x14ac:dyDescent="0.2">
      <c r="A13" s="19" t="s">
        <v>23</v>
      </c>
      <c r="B13" s="6">
        <v>443000017841</v>
      </c>
      <c r="C13" s="6">
        <f t="shared" si="0"/>
        <v>443000017841</v>
      </c>
      <c r="D13" s="7" t="s">
        <v>35</v>
      </c>
      <c r="E13" s="8" t="s">
        <v>91</v>
      </c>
      <c r="F13" s="20" t="s">
        <v>92</v>
      </c>
      <c r="G13" s="21">
        <v>8.0000000000000002E-3</v>
      </c>
      <c r="H13" s="9">
        <f t="shared" si="1"/>
        <v>8.8000000000000005E-3</v>
      </c>
      <c r="I13" s="11">
        <v>1144</v>
      </c>
      <c r="J13" s="12">
        <f t="shared" si="2"/>
        <v>10.067200000000001</v>
      </c>
      <c r="K13" s="13">
        <v>26</v>
      </c>
      <c r="L13" s="13">
        <v>26</v>
      </c>
      <c r="M13" s="13">
        <v>26</v>
      </c>
      <c r="N13" s="16">
        <v>48</v>
      </c>
      <c r="O13" s="15">
        <f t="shared" si="3"/>
        <v>54912</v>
      </c>
      <c r="P13" s="17">
        <f t="shared" si="4"/>
        <v>483.22560000000004</v>
      </c>
      <c r="Q13" s="16">
        <v>120</v>
      </c>
      <c r="R13" s="16">
        <v>80</v>
      </c>
      <c r="S13" s="16">
        <v>118</v>
      </c>
      <c r="T13" s="30">
        <v>0.33984000000000003</v>
      </c>
      <c r="U13" t="s">
        <v>98</v>
      </c>
      <c r="V13" s="32" t="str">
        <f t="shared" si="5"/>
        <v xml:space="preserve">CAJA CARTON 250X250X250 MAX 1144 PZAS/CAJA Y 48 CAJAS/PALET </v>
      </c>
    </row>
    <row r="14" spans="1:26" ht="13.5" customHeight="1" x14ac:dyDescent="0.2">
      <c r="A14" s="19" t="s">
        <v>23</v>
      </c>
      <c r="B14" s="6">
        <v>443000018668</v>
      </c>
      <c r="C14" s="6">
        <f t="shared" si="0"/>
        <v>443000018668</v>
      </c>
      <c r="D14" s="7" t="s">
        <v>36</v>
      </c>
      <c r="E14" s="8" t="s">
        <v>91</v>
      </c>
      <c r="F14" s="20" t="s">
        <v>92</v>
      </c>
      <c r="G14" s="21">
        <v>0.1</v>
      </c>
      <c r="H14" s="9">
        <f t="shared" si="1"/>
        <v>0.11000000000000001</v>
      </c>
      <c r="I14" s="11">
        <v>145</v>
      </c>
      <c r="J14" s="12">
        <f t="shared" si="2"/>
        <v>15.950000000000003</v>
      </c>
      <c r="K14" s="13">
        <v>76</v>
      </c>
      <c r="L14" s="13">
        <v>41</v>
      </c>
      <c r="M14" s="13">
        <v>31</v>
      </c>
      <c r="N14" s="16">
        <v>12</v>
      </c>
      <c r="O14" s="15">
        <f t="shared" si="3"/>
        <v>1740</v>
      </c>
      <c r="P14" s="17">
        <f t="shared" si="4"/>
        <v>191.40000000000003</v>
      </c>
      <c r="Q14" s="16">
        <v>120</v>
      </c>
      <c r="R14" s="16">
        <v>80</v>
      </c>
      <c r="S14" s="16">
        <v>138</v>
      </c>
      <c r="T14" s="30">
        <v>0.39744000000000007</v>
      </c>
      <c r="U14" t="s">
        <v>97</v>
      </c>
      <c r="V14" s="32" t="str">
        <f t="shared" si="5"/>
        <v xml:space="preserve">CAJA CARTON 750X400X300 MAX 145 PZAS/CAJA Y 12 CAJAS/PALET </v>
      </c>
    </row>
    <row r="15" spans="1:26" ht="13.5" customHeight="1" x14ac:dyDescent="0.2">
      <c r="A15" s="19" t="s">
        <v>23</v>
      </c>
      <c r="B15" s="6">
        <v>443000018763</v>
      </c>
      <c r="C15" s="6">
        <f t="shared" si="0"/>
        <v>443000018763</v>
      </c>
      <c r="D15" s="7" t="s">
        <v>37</v>
      </c>
      <c r="E15" s="8" t="s">
        <v>91</v>
      </c>
      <c r="F15" s="20" t="s">
        <v>92</v>
      </c>
      <c r="G15" s="21">
        <v>0.88800000000000001</v>
      </c>
      <c r="H15" s="9">
        <f t="shared" si="1"/>
        <v>0.97680000000000011</v>
      </c>
      <c r="I15" s="11">
        <v>300</v>
      </c>
      <c r="J15" s="12">
        <f t="shared" si="2"/>
        <v>293.04000000000002</v>
      </c>
      <c r="K15" s="13">
        <v>119</v>
      </c>
      <c r="L15" s="13">
        <v>79</v>
      </c>
      <c r="M15" s="13">
        <v>79</v>
      </c>
      <c r="N15" s="16">
        <v>1</v>
      </c>
      <c r="O15" s="15">
        <f t="shared" si="3"/>
        <v>300</v>
      </c>
      <c r="P15" s="17">
        <f t="shared" si="4"/>
        <v>293.04000000000002</v>
      </c>
      <c r="Q15" s="16">
        <v>120</v>
      </c>
      <c r="R15" s="16">
        <v>80</v>
      </c>
      <c r="S15" s="16">
        <v>94</v>
      </c>
      <c r="T15" s="30">
        <v>0.26496000000000003</v>
      </c>
      <c r="U15" t="s">
        <v>95</v>
      </c>
      <c r="V15" s="32" t="str">
        <f t="shared" si="5"/>
        <v xml:space="preserve">CAJA CARTON 1180X780X780 MAX 300 PZAS/CAJA Y 1 CAJAS/PALET </v>
      </c>
    </row>
    <row r="16" spans="1:26" ht="13.5" customHeight="1" x14ac:dyDescent="0.2">
      <c r="A16" s="19" t="s">
        <v>23</v>
      </c>
      <c r="B16" s="6">
        <v>443000019023</v>
      </c>
      <c r="C16" s="6">
        <f t="shared" si="0"/>
        <v>443000019023</v>
      </c>
      <c r="D16" s="7" t="s">
        <v>38</v>
      </c>
      <c r="E16" s="8" t="s">
        <v>91</v>
      </c>
      <c r="F16" s="20" t="s">
        <v>92</v>
      </c>
      <c r="G16" s="21">
        <v>0.189</v>
      </c>
      <c r="H16" s="9">
        <f t="shared" si="1"/>
        <v>0.20790000000000003</v>
      </c>
      <c r="I16" s="11">
        <v>76</v>
      </c>
      <c r="J16" s="12">
        <f t="shared" si="2"/>
        <v>15.800400000000002</v>
      </c>
      <c r="K16" s="13">
        <v>51</v>
      </c>
      <c r="L16" s="13">
        <v>31</v>
      </c>
      <c r="M16" s="13">
        <v>31</v>
      </c>
      <c r="N16" s="16">
        <v>16</v>
      </c>
      <c r="O16" s="15">
        <f t="shared" si="3"/>
        <v>1216</v>
      </c>
      <c r="P16" s="17">
        <f t="shared" si="4"/>
        <v>252.80640000000002</v>
      </c>
      <c r="Q16" s="16">
        <v>120</v>
      </c>
      <c r="R16" s="16">
        <v>80</v>
      </c>
      <c r="S16" s="16">
        <v>138</v>
      </c>
      <c r="T16" s="30">
        <v>0.39744000000000007</v>
      </c>
      <c r="U16" t="s">
        <v>96</v>
      </c>
      <c r="V16" s="32" t="str">
        <f t="shared" si="5"/>
        <v xml:space="preserve">CAJA CARTON 500X300X300 MAX 76 PZAS/CAJA Y 16 CAJAS/PALET </v>
      </c>
    </row>
    <row r="17" spans="1:22" ht="13.5" customHeight="1" x14ac:dyDescent="0.2">
      <c r="A17" s="19" t="s">
        <v>23</v>
      </c>
      <c r="B17" s="6">
        <v>443000020138</v>
      </c>
      <c r="C17" s="6">
        <f t="shared" si="0"/>
        <v>443000020138</v>
      </c>
      <c r="D17" s="7" t="s">
        <v>39</v>
      </c>
      <c r="E17" s="8" t="s">
        <v>91</v>
      </c>
      <c r="F17" s="20" t="s">
        <v>93</v>
      </c>
      <c r="G17" s="21">
        <v>12.5</v>
      </c>
      <c r="H17" s="9">
        <f t="shared" si="1"/>
        <v>13.750000000000002</v>
      </c>
      <c r="I17" s="11">
        <v>0</v>
      </c>
      <c r="J17" s="12">
        <v>0</v>
      </c>
      <c r="K17" s="13">
        <v>0</v>
      </c>
      <c r="L17" s="13">
        <v>0</v>
      </c>
      <c r="M17" s="13">
        <v>0</v>
      </c>
      <c r="N17" s="16">
        <v>0</v>
      </c>
      <c r="O17" s="15">
        <v>18</v>
      </c>
      <c r="P17" s="17">
        <f>O17*H17</f>
        <v>247.50000000000003</v>
      </c>
      <c r="Q17" s="16">
        <v>120</v>
      </c>
      <c r="R17" s="16">
        <v>80</v>
      </c>
      <c r="S17" s="16">
        <v>92</v>
      </c>
      <c r="T17" s="30">
        <v>0.26496000000000003</v>
      </c>
      <c r="U17" t="s">
        <v>94</v>
      </c>
      <c r="V17" s="32" t="str">
        <f>CONCATENATE(U17," MAX  ",O17," PIEZAS/PALET ")</f>
        <v xml:space="preserve">DIRECTO SOBRE PALET MAX  18 PIEZAS/PALET </v>
      </c>
    </row>
    <row r="18" spans="1:22" ht="13.5" customHeight="1" x14ac:dyDescent="0.2">
      <c r="A18" s="19" t="s">
        <v>23</v>
      </c>
      <c r="B18" s="6">
        <v>443000020241</v>
      </c>
      <c r="C18" s="6">
        <f t="shared" si="0"/>
        <v>443000020241</v>
      </c>
      <c r="D18" s="7" t="s">
        <v>40</v>
      </c>
      <c r="E18" s="8" t="s">
        <v>91</v>
      </c>
      <c r="F18" s="20" t="s">
        <v>93</v>
      </c>
      <c r="G18" s="21">
        <v>8.15</v>
      </c>
      <c r="H18" s="9">
        <f t="shared" si="1"/>
        <v>8.9650000000000016</v>
      </c>
      <c r="I18" s="11">
        <v>0</v>
      </c>
      <c r="J18" s="12">
        <f t="shared" si="2"/>
        <v>0</v>
      </c>
      <c r="K18" s="13">
        <v>0</v>
      </c>
      <c r="L18" s="13">
        <v>0</v>
      </c>
      <c r="M18" s="13">
        <v>0</v>
      </c>
      <c r="N18" s="16">
        <v>0</v>
      </c>
      <c r="O18" s="15">
        <v>18</v>
      </c>
      <c r="P18" s="17">
        <f t="shared" si="4"/>
        <v>161.37000000000003</v>
      </c>
      <c r="Q18" s="16">
        <v>120</v>
      </c>
      <c r="R18" s="16">
        <v>80</v>
      </c>
      <c r="S18" s="16">
        <v>55</v>
      </c>
      <c r="T18" s="30">
        <v>0.39744000000000007</v>
      </c>
      <c r="U18" t="s">
        <v>94</v>
      </c>
      <c r="V18" s="32" t="str">
        <f>CONCATENATE(U18," MAX  ",O18," PIEZAS/PALET ")</f>
        <v xml:space="preserve">DIRECTO SOBRE PALET MAX  18 PIEZAS/PALET </v>
      </c>
    </row>
    <row r="19" spans="1:22" ht="13.5" customHeight="1" x14ac:dyDescent="0.2">
      <c r="A19" s="19" t="s">
        <v>23</v>
      </c>
      <c r="B19" s="6">
        <v>443000020378</v>
      </c>
      <c r="C19" s="6">
        <f t="shared" si="0"/>
        <v>443000020378</v>
      </c>
      <c r="D19" s="7" t="s">
        <v>41</v>
      </c>
      <c r="E19" s="8" t="s">
        <v>91</v>
      </c>
      <c r="F19" s="20" t="s">
        <v>92</v>
      </c>
      <c r="G19" s="21">
        <v>0.127</v>
      </c>
      <c r="H19" s="9">
        <f t="shared" si="1"/>
        <v>0.13970000000000002</v>
      </c>
      <c r="I19" s="11">
        <v>108</v>
      </c>
      <c r="J19" s="12">
        <f t="shared" si="2"/>
        <v>15.087600000000002</v>
      </c>
      <c r="K19" s="13">
        <v>26</v>
      </c>
      <c r="L19" s="13">
        <v>26</v>
      </c>
      <c r="M19" s="13">
        <v>26</v>
      </c>
      <c r="N19" s="16">
        <v>48</v>
      </c>
      <c r="O19" s="15">
        <f t="shared" si="3"/>
        <v>5184</v>
      </c>
      <c r="P19" s="17">
        <f t="shared" si="4"/>
        <v>724.20480000000009</v>
      </c>
      <c r="Q19" s="16">
        <v>120</v>
      </c>
      <c r="R19" s="16">
        <v>80</v>
      </c>
      <c r="S19" s="16">
        <v>118</v>
      </c>
      <c r="T19" s="30">
        <v>0.33984000000000003</v>
      </c>
      <c r="U19" t="s">
        <v>98</v>
      </c>
      <c r="V19" s="32" t="str">
        <f t="shared" si="5"/>
        <v xml:space="preserve">CAJA CARTON 250X250X250 MAX 108 PZAS/CAJA Y 48 CAJAS/PALET </v>
      </c>
    </row>
    <row r="20" spans="1:22" ht="13.5" customHeight="1" x14ac:dyDescent="0.2">
      <c r="A20" s="19" t="s">
        <v>23</v>
      </c>
      <c r="B20" s="6">
        <v>443000020379</v>
      </c>
      <c r="C20" s="6">
        <f t="shared" si="0"/>
        <v>443000020379</v>
      </c>
      <c r="D20" s="7" t="s">
        <v>42</v>
      </c>
      <c r="E20" s="8" t="s">
        <v>91</v>
      </c>
      <c r="F20" s="20" t="s">
        <v>92</v>
      </c>
      <c r="G20" s="21">
        <v>0.109</v>
      </c>
      <c r="H20" s="9">
        <f t="shared" si="1"/>
        <v>0.11990000000000001</v>
      </c>
      <c r="I20" s="11">
        <v>108</v>
      </c>
      <c r="J20" s="12">
        <f t="shared" si="2"/>
        <v>12.949200000000001</v>
      </c>
      <c r="K20" s="13">
        <v>26</v>
      </c>
      <c r="L20" s="13">
        <v>26</v>
      </c>
      <c r="M20" s="13">
        <v>26</v>
      </c>
      <c r="N20" s="16">
        <v>48</v>
      </c>
      <c r="O20" s="15">
        <f t="shared" si="3"/>
        <v>5184</v>
      </c>
      <c r="P20" s="17">
        <f t="shared" si="4"/>
        <v>621.5616</v>
      </c>
      <c r="Q20" s="16">
        <v>120</v>
      </c>
      <c r="R20" s="16">
        <v>80</v>
      </c>
      <c r="S20" s="16">
        <v>118</v>
      </c>
      <c r="T20" s="30">
        <v>0.33984000000000003</v>
      </c>
      <c r="U20" t="s">
        <v>98</v>
      </c>
      <c r="V20" s="32" t="str">
        <f t="shared" si="5"/>
        <v xml:space="preserve">CAJA CARTON 250X250X250 MAX 108 PZAS/CAJA Y 48 CAJAS/PALET </v>
      </c>
    </row>
    <row r="21" spans="1:22" ht="13.5" customHeight="1" x14ac:dyDescent="0.2">
      <c r="A21" s="19" t="s">
        <v>23</v>
      </c>
      <c r="B21" s="6">
        <v>443000020383</v>
      </c>
      <c r="C21" s="6">
        <f t="shared" si="0"/>
        <v>443000020383</v>
      </c>
      <c r="D21" s="7" t="s">
        <v>43</v>
      </c>
      <c r="E21" s="8" t="s">
        <v>91</v>
      </c>
      <c r="F21" s="20" t="s">
        <v>92</v>
      </c>
      <c r="G21" s="21">
        <v>6.0000000000000001E-3</v>
      </c>
      <c r="H21" s="9">
        <f t="shared" si="1"/>
        <v>6.6000000000000008E-3</v>
      </c>
      <c r="I21" s="11">
        <v>988</v>
      </c>
      <c r="J21" s="12">
        <f t="shared" si="2"/>
        <v>6.5208000000000013</v>
      </c>
      <c r="K21" s="13">
        <v>26</v>
      </c>
      <c r="L21" s="13">
        <v>26</v>
      </c>
      <c r="M21" s="13">
        <v>26</v>
      </c>
      <c r="N21" s="16">
        <v>48</v>
      </c>
      <c r="O21" s="15">
        <f t="shared" si="3"/>
        <v>47424</v>
      </c>
      <c r="P21" s="17">
        <f t="shared" si="4"/>
        <v>312.99840000000006</v>
      </c>
      <c r="Q21" s="16">
        <v>120</v>
      </c>
      <c r="R21" s="16">
        <v>80</v>
      </c>
      <c r="S21" s="16">
        <v>118</v>
      </c>
      <c r="T21" s="30">
        <v>0.33984000000000003</v>
      </c>
      <c r="U21" t="s">
        <v>98</v>
      </c>
      <c r="V21" s="32" t="str">
        <f t="shared" si="5"/>
        <v xml:space="preserve">CAJA CARTON 250X250X250 MAX 988 PZAS/CAJA Y 48 CAJAS/PALET </v>
      </c>
    </row>
    <row r="22" spans="1:22" ht="13.5" customHeight="1" x14ac:dyDescent="0.2">
      <c r="A22" s="19" t="s">
        <v>23</v>
      </c>
      <c r="B22" s="6">
        <v>443000020403</v>
      </c>
      <c r="C22" s="6">
        <f t="shared" si="0"/>
        <v>443000020403</v>
      </c>
      <c r="D22" s="7" t="s">
        <v>44</v>
      </c>
      <c r="E22" s="8" t="s">
        <v>91</v>
      </c>
      <c r="F22" s="20" t="s">
        <v>92</v>
      </c>
      <c r="G22" s="21">
        <v>0.09</v>
      </c>
      <c r="H22" s="9">
        <f t="shared" si="1"/>
        <v>9.9000000000000005E-2</v>
      </c>
      <c r="I22" s="11">
        <v>161</v>
      </c>
      <c r="J22" s="12">
        <f t="shared" si="2"/>
        <v>15.939</v>
      </c>
      <c r="K22" s="13">
        <v>26</v>
      </c>
      <c r="L22" s="13">
        <v>21</v>
      </c>
      <c r="M22" s="13">
        <v>16</v>
      </c>
      <c r="N22" s="16">
        <v>60</v>
      </c>
      <c r="O22" s="15">
        <f t="shared" si="3"/>
        <v>9660</v>
      </c>
      <c r="P22" s="17">
        <f t="shared" si="4"/>
        <v>956.34</v>
      </c>
      <c r="Q22" s="16">
        <v>120</v>
      </c>
      <c r="R22" s="16">
        <v>80</v>
      </c>
      <c r="S22" s="16">
        <v>78</v>
      </c>
      <c r="T22" s="30">
        <v>0.22464000000000001</v>
      </c>
      <c r="U22" t="s">
        <v>99</v>
      </c>
      <c r="V22" s="32" t="str">
        <f t="shared" si="5"/>
        <v xml:space="preserve">CAJA CARTON 250X200X150 MAX 161 PZAS/CAJA Y 60 CAJAS/PALET </v>
      </c>
    </row>
    <row r="23" spans="1:22" ht="13.5" customHeight="1" x14ac:dyDescent="0.2">
      <c r="A23" s="19" t="s">
        <v>23</v>
      </c>
      <c r="B23" s="6">
        <v>443000020424</v>
      </c>
      <c r="C23" s="6">
        <f t="shared" si="0"/>
        <v>443000020424</v>
      </c>
      <c r="D23" s="7" t="s">
        <v>45</v>
      </c>
      <c r="E23" s="8" t="s">
        <v>91</v>
      </c>
      <c r="F23" s="20" t="s">
        <v>92</v>
      </c>
      <c r="G23" s="21">
        <v>1.3640000000000001</v>
      </c>
      <c r="H23" s="9">
        <f t="shared" si="1"/>
        <v>1.5004000000000002</v>
      </c>
      <c r="I23" s="11">
        <v>86</v>
      </c>
      <c r="J23" s="12">
        <f t="shared" si="2"/>
        <v>129.03440000000001</v>
      </c>
      <c r="K23" s="13">
        <v>119</v>
      </c>
      <c r="L23" s="13">
        <v>79</v>
      </c>
      <c r="M23" s="13">
        <v>79</v>
      </c>
      <c r="N23" s="16">
        <v>1</v>
      </c>
      <c r="O23" s="15">
        <f t="shared" si="3"/>
        <v>86</v>
      </c>
      <c r="P23" s="17">
        <f t="shared" si="4"/>
        <v>129.03440000000001</v>
      </c>
      <c r="Q23" s="16">
        <v>120</v>
      </c>
      <c r="R23" s="16">
        <v>80</v>
      </c>
      <c r="S23" s="16">
        <v>94</v>
      </c>
      <c r="T23" s="30">
        <v>0.26496000000000003</v>
      </c>
      <c r="U23" t="s">
        <v>95</v>
      </c>
      <c r="V23" s="32" t="str">
        <f t="shared" si="5"/>
        <v xml:space="preserve">CAJA CARTON 1180X780X780 MAX 86 PZAS/CAJA Y 1 CAJAS/PALET </v>
      </c>
    </row>
    <row r="24" spans="1:22" ht="13.5" customHeight="1" x14ac:dyDescent="0.2">
      <c r="A24" s="19" t="s">
        <v>23</v>
      </c>
      <c r="B24" s="6">
        <v>443000020443</v>
      </c>
      <c r="C24" s="6">
        <f t="shared" si="0"/>
        <v>443000020443</v>
      </c>
      <c r="D24" s="7" t="s">
        <v>46</v>
      </c>
      <c r="E24" s="8" t="s">
        <v>91</v>
      </c>
      <c r="F24" s="20" t="s">
        <v>92</v>
      </c>
      <c r="G24" s="21">
        <v>0.191</v>
      </c>
      <c r="H24" s="9">
        <f t="shared" si="1"/>
        <v>0.21010000000000001</v>
      </c>
      <c r="I24" s="11">
        <v>22</v>
      </c>
      <c r="J24" s="12">
        <f t="shared" si="2"/>
        <v>4.6222000000000003</v>
      </c>
      <c r="K24" s="13">
        <v>26</v>
      </c>
      <c r="L24" s="13">
        <v>26</v>
      </c>
      <c r="M24" s="13">
        <v>26</v>
      </c>
      <c r="N24" s="16">
        <v>48</v>
      </c>
      <c r="O24" s="15">
        <f t="shared" si="3"/>
        <v>1056</v>
      </c>
      <c r="P24" s="17">
        <f t="shared" si="4"/>
        <v>221.8656</v>
      </c>
      <c r="Q24" s="16">
        <v>120</v>
      </c>
      <c r="R24" s="16">
        <v>80</v>
      </c>
      <c r="S24" s="16">
        <v>118</v>
      </c>
      <c r="T24" s="30">
        <v>0.33984000000000003</v>
      </c>
      <c r="U24" t="s">
        <v>98</v>
      </c>
      <c r="V24" s="32" t="str">
        <f t="shared" si="5"/>
        <v xml:space="preserve">CAJA CARTON 250X250X250 MAX 22 PZAS/CAJA Y 48 CAJAS/PALET </v>
      </c>
    </row>
    <row r="25" spans="1:22" ht="13.5" customHeight="1" x14ac:dyDescent="0.2">
      <c r="A25" s="19" t="s">
        <v>23</v>
      </c>
      <c r="B25" s="6">
        <v>443000020517</v>
      </c>
      <c r="C25" s="6">
        <f t="shared" si="0"/>
        <v>443000020517</v>
      </c>
      <c r="D25" s="7" t="s">
        <v>47</v>
      </c>
      <c r="E25" s="8" t="s">
        <v>91</v>
      </c>
      <c r="F25" s="20" t="s">
        <v>92</v>
      </c>
      <c r="G25" s="21">
        <v>0.25600000000000001</v>
      </c>
      <c r="H25" s="9">
        <f t="shared" si="1"/>
        <v>0.28160000000000002</v>
      </c>
      <c r="I25" s="11">
        <v>56</v>
      </c>
      <c r="J25" s="12">
        <f t="shared" si="2"/>
        <v>15.769600000000001</v>
      </c>
      <c r="K25" s="13">
        <v>51</v>
      </c>
      <c r="L25" s="13">
        <v>31</v>
      </c>
      <c r="M25" s="13">
        <v>31</v>
      </c>
      <c r="N25" s="16">
        <v>16</v>
      </c>
      <c r="O25" s="15">
        <f t="shared" si="3"/>
        <v>896</v>
      </c>
      <c r="P25" s="17">
        <f t="shared" si="4"/>
        <v>252.31360000000001</v>
      </c>
      <c r="Q25" s="16">
        <v>120</v>
      </c>
      <c r="R25" s="16">
        <v>80</v>
      </c>
      <c r="S25" s="16">
        <v>138</v>
      </c>
      <c r="T25" s="30">
        <v>0.39744000000000007</v>
      </c>
      <c r="U25" t="s">
        <v>96</v>
      </c>
      <c r="V25" s="32" t="str">
        <f t="shared" si="5"/>
        <v xml:space="preserve">CAJA CARTON 500X300X300 MAX 56 PZAS/CAJA Y 16 CAJAS/PALET </v>
      </c>
    </row>
    <row r="26" spans="1:22" ht="13.5" customHeight="1" x14ac:dyDescent="0.2">
      <c r="A26" s="19" t="s">
        <v>23</v>
      </c>
      <c r="B26" s="6">
        <v>443000020715</v>
      </c>
      <c r="C26" s="6">
        <f t="shared" si="0"/>
        <v>443000020715</v>
      </c>
      <c r="D26" s="7" t="s">
        <v>48</v>
      </c>
      <c r="E26" s="8" t="s">
        <v>91</v>
      </c>
      <c r="F26" s="20" t="s">
        <v>92</v>
      </c>
      <c r="G26" s="21">
        <v>1.5189999999999999</v>
      </c>
      <c r="H26" s="9">
        <f t="shared" si="1"/>
        <v>1.6709000000000001</v>
      </c>
      <c r="I26" s="11">
        <v>100</v>
      </c>
      <c r="J26" s="12">
        <f t="shared" si="2"/>
        <v>167.09</v>
      </c>
      <c r="K26" s="13">
        <v>120</v>
      </c>
      <c r="L26" s="13">
        <v>80</v>
      </c>
      <c r="M26" s="13">
        <v>64</v>
      </c>
      <c r="N26" s="16">
        <v>1</v>
      </c>
      <c r="O26" s="15">
        <f t="shared" si="3"/>
        <v>100</v>
      </c>
      <c r="P26" s="17">
        <f t="shared" si="4"/>
        <v>167.09</v>
      </c>
      <c r="Q26" s="16">
        <v>120</v>
      </c>
      <c r="R26" s="16">
        <v>80</v>
      </c>
      <c r="S26" s="16">
        <v>78</v>
      </c>
      <c r="T26" s="30">
        <v>0.26496000000000003</v>
      </c>
      <c r="U26" t="s">
        <v>101</v>
      </c>
      <c r="V26" s="32" t="str">
        <f t="shared" si="5"/>
        <v xml:space="preserve">CAJA CARTON 1200X800640 MAX 100 PZAS/CAJA Y 1 CAJAS/PALET </v>
      </c>
    </row>
    <row r="27" spans="1:22" ht="13.5" customHeight="1" x14ac:dyDescent="0.2">
      <c r="A27" s="19" t="s">
        <v>23</v>
      </c>
      <c r="B27" s="6">
        <v>443000021043</v>
      </c>
      <c r="C27" s="6">
        <f t="shared" si="0"/>
        <v>443000021043</v>
      </c>
      <c r="D27" s="7" t="s">
        <v>49</v>
      </c>
      <c r="E27" s="8" t="s">
        <v>91</v>
      </c>
      <c r="F27" s="20" t="s">
        <v>92</v>
      </c>
      <c r="G27" s="21">
        <v>2E-3</v>
      </c>
      <c r="H27" s="9">
        <f t="shared" si="1"/>
        <v>2.2000000000000001E-3</v>
      </c>
      <c r="I27" s="11">
        <v>3250</v>
      </c>
      <c r="J27" s="12">
        <f t="shared" si="2"/>
        <v>7.15</v>
      </c>
      <c r="K27" s="13">
        <v>26</v>
      </c>
      <c r="L27" s="13">
        <v>26</v>
      </c>
      <c r="M27" s="13">
        <v>26</v>
      </c>
      <c r="N27" s="16">
        <v>48</v>
      </c>
      <c r="O27" s="15">
        <f t="shared" si="3"/>
        <v>156000</v>
      </c>
      <c r="P27" s="17">
        <f t="shared" si="4"/>
        <v>343.20000000000005</v>
      </c>
      <c r="Q27" s="16">
        <v>120</v>
      </c>
      <c r="R27" s="16">
        <v>80</v>
      </c>
      <c r="S27" s="16">
        <v>118</v>
      </c>
      <c r="T27" s="30">
        <v>0.33984000000000003</v>
      </c>
      <c r="U27" t="s">
        <v>98</v>
      </c>
      <c r="V27" s="32" t="str">
        <f t="shared" si="5"/>
        <v xml:space="preserve">CAJA CARTON 250X250X250 MAX 3250 PZAS/CAJA Y 48 CAJAS/PALET </v>
      </c>
    </row>
    <row r="28" spans="1:22" ht="13.5" customHeight="1" x14ac:dyDescent="0.2">
      <c r="A28" s="19" t="s">
        <v>23</v>
      </c>
      <c r="B28" s="6">
        <v>443000021044</v>
      </c>
      <c r="C28" s="6">
        <f t="shared" si="0"/>
        <v>443000021044</v>
      </c>
      <c r="D28" s="7" t="s">
        <v>50</v>
      </c>
      <c r="E28" s="8" t="s">
        <v>91</v>
      </c>
      <c r="F28" s="20" t="s">
        <v>92</v>
      </c>
      <c r="G28" s="21">
        <v>0.91600000000000004</v>
      </c>
      <c r="H28" s="9">
        <f t="shared" si="1"/>
        <v>1.0076000000000001</v>
      </c>
      <c r="I28" s="11">
        <v>300</v>
      </c>
      <c r="J28" s="12">
        <f t="shared" si="2"/>
        <v>302.28000000000003</v>
      </c>
      <c r="K28" s="13">
        <v>119</v>
      </c>
      <c r="L28" s="13">
        <v>79</v>
      </c>
      <c r="M28" s="13">
        <v>79</v>
      </c>
      <c r="N28" s="16">
        <v>1</v>
      </c>
      <c r="O28" s="15">
        <f t="shared" si="3"/>
        <v>300</v>
      </c>
      <c r="P28" s="17">
        <f t="shared" si="4"/>
        <v>302.28000000000003</v>
      </c>
      <c r="Q28" s="16">
        <v>120</v>
      </c>
      <c r="R28" s="16">
        <v>80</v>
      </c>
      <c r="S28" s="16">
        <v>94</v>
      </c>
      <c r="T28" s="30">
        <v>0.26496000000000003</v>
      </c>
      <c r="U28" t="s">
        <v>95</v>
      </c>
      <c r="V28" s="32" t="str">
        <f t="shared" si="5"/>
        <v xml:space="preserve">CAJA CARTON 1180X780X780 MAX 300 PZAS/CAJA Y 1 CAJAS/PALET </v>
      </c>
    </row>
    <row r="29" spans="1:22" ht="13.5" customHeight="1" x14ac:dyDescent="0.2">
      <c r="A29" s="19" t="s">
        <v>23</v>
      </c>
      <c r="B29" s="6">
        <v>443000021045</v>
      </c>
      <c r="C29" s="6">
        <f t="shared" si="0"/>
        <v>443000021045</v>
      </c>
      <c r="D29" s="7" t="s">
        <v>51</v>
      </c>
      <c r="E29" s="8" t="s">
        <v>91</v>
      </c>
      <c r="F29" s="20" t="s">
        <v>93</v>
      </c>
      <c r="G29" s="21">
        <v>10.28</v>
      </c>
      <c r="H29" s="9">
        <f t="shared" si="1"/>
        <v>11.308</v>
      </c>
      <c r="I29" s="11">
        <v>0</v>
      </c>
      <c r="J29" s="12">
        <v>0</v>
      </c>
      <c r="K29" s="13">
        <v>0</v>
      </c>
      <c r="L29" s="13">
        <v>0</v>
      </c>
      <c r="M29" s="13">
        <v>0</v>
      </c>
      <c r="N29" s="16">
        <v>0</v>
      </c>
      <c r="O29" s="15">
        <v>18</v>
      </c>
      <c r="P29" s="17">
        <f t="shared" si="4"/>
        <v>203.54399999999998</v>
      </c>
      <c r="Q29" s="16">
        <v>120</v>
      </c>
      <c r="R29" s="16">
        <v>80</v>
      </c>
      <c r="S29" s="16">
        <v>92</v>
      </c>
      <c r="T29" s="30">
        <v>0.26496000000000003</v>
      </c>
      <c r="U29" t="s">
        <v>94</v>
      </c>
      <c r="V29" s="32" t="str">
        <f>CONCATENATE(U29," MAX  ",O29," PIEZAS/PALET ")</f>
        <v xml:space="preserve">DIRECTO SOBRE PALET MAX  18 PIEZAS/PALET </v>
      </c>
    </row>
    <row r="30" spans="1:22" ht="13.5" customHeight="1" x14ac:dyDescent="0.2">
      <c r="A30" s="19" t="s">
        <v>23</v>
      </c>
      <c r="B30" s="6">
        <v>443000021093</v>
      </c>
      <c r="C30" s="6">
        <f t="shared" si="0"/>
        <v>443000021093</v>
      </c>
      <c r="D30" s="7" t="s">
        <v>52</v>
      </c>
      <c r="E30" s="8" t="s">
        <v>91</v>
      </c>
      <c r="F30" s="20" t="s">
        <v>92</v>
      </c>
      <c r="G30" s="21">
        <v>1</v>
      </c>
      <c r="H30" s="9">
        <f t="shared" si="1"/>
        <v>1.1000000000000001</v>
      </c>
      <c r="I30" s="11">
        <v>152</v>
      </c>
      <c r="J30" s="12">
        <f t="shared" si="2"/>
        <v>167.20000000000002</v>
      </c>
      <c r="K30" s="13">
        <v>119</v>
      </c>
      <c r="L30" s="13">
        <v>79</v>
      </c>
      <c r="M30" s="13">
        <v>79</v>
      </c>
      <c r="N30" s="16">
        <v>1</v>
      </c>
      <c r="O30" s="15">
        <f t="shared" si="3"/>
        <v>152</v>
      </c>
      <c r="P30" s="17">
        <f t="shared" si="4"/>
        <v>167.20000000000002</v>
      </c>
      <c r="Q30" s="16">
        <v>120</v>
      </c>
      <c r="R30" s="16">
        <v>80</v>
      </c>
      <c r="S30" s="16">
        <v>94</v>
      </c>
      <c r="T30" s="30">
        <v>0.26496000000000003</v>
      </c>
      <c r="U30" t="s">
        <v>95</v>
      </c>
      <c r="V30" s="32" t="str">
        <f t="shared" si="5"/>
        <v xml:space="preserve">CAJA CARTON 1180X780X780 MAX 152 PZAS/CAJA Y 1 CAJAS/PALET </v>
      </c>
    </row>
    <row r="31" spans="1:22" ht="13.5" customHeight="1" x14ac:dyDescent="0.2">
      <c r="A31" s="19" t="s">
        <v>23</v>
      </c>
      <c r="B31" s="6">
        <v>443000021289</v>
      </c>
      <c r="C31" s="6">
        <f t="shared" si="0"/>
        <v>443000021289</v>
      </c>
      <c r="D31" s="7" t="s">
        <v>53</v>
      </c>
      <c r="E31" s="8" t="s">
        <v>91</v>
      </c>
      <c r="F31" s="20" t="s">
        <v>92</v>
      </c>
      <c r="G31" s="21">
        <v>5.0000000000000001E-3</v>
      </c>
      <c r="H31" s="9">
        <f t="shared" si="1"/>
        <v>5.5000000000000005E-3</v>
      </c>
      <c r="I31" s="11">
        <v>2090</v>
      </c>
      <c r="J31" s="12">
        <f t="shared" si="2"/>
        <v>11.495000000000001</v>
      </c>
      <c r="K31" s="13">
        <v>26</v>
      </c>
      <c r="L31" s="13">
        <v>26</v>
      </c>
      <c r="M31" s="13">
        <v>26</v>
      </c>
      <c r="N31" s="16">
        <v>48</v>
      </c>
      <c r="O31" s="15">
        <f t="shared" si="3"/>
        <v>100320</v>
      </c>
      <c r="P31" s="17">
        <f t="shared" si="4"/>
        <v>551.7600000000001</v>
      </c>
      <c r="Q31" s="16">
        <v>120</v>
      </c>
      <c r="R31" s="16">
        <v>80</v>
      </c>
      <c r="S31" s="16">
        <v>118</v>
      </c>
      <c r="T31" s="30">
        <v>0.33984000000000003</v>
      </c>
      <c r="U31" t="s">
        <v>98</v>
      </c>
      <c r="V31" s="32" t="str">
        <f t="shared" si="5"/>
        <v xml:space="preserve">CAJA CARTON 250X250X250 MAX 2090 PZAS/CAJA Y 48 CAJAS/PALET </v>
      </c>
    </row>
    <row r="32" spans="1:22" ht="13.5" customHeight="1" x14ac:dyDescent="0.2">
      <c r="A32" s="19" t="s">
        <v>23</v>
      </c>
      <c r="B32" s="6">
        <v>443000021498</v>
      </c>
      <c r="C32" s="6">
        <f t="shared" si="0"/>
        <v>443000021498</v>
      </c>
      <c r="D32" s="7" t="s">
        <v>54</v>
      </c>
      <c r="E32" s="8" t="s">
        <v>91</v>
      </c>
      <c r="F32" s="20" t="s">
        <v>92</v>
      </c>
      <c r="G32" s="21">
        <v>0.15</v>
      </c>
      <c r="H32" s="9">
        <f t="shared" si="1"/>
        <v>0.16500000000000001</v>
      </c>
      <c r="I32" s="11">
        <v>96</v>
      </c>
      <c r="J32" s="12">
        <f t="shared" si="2"/>
        <v>15.84</v>
      </c>
      <c r="K32" s="13">
        <v>26</v>
      </c>
      <c r="L32" s="13">
        <v>26</v>
      </c>
      <c r="M32" s="13">
        <v>26</v>
      </c>
      <c r="N32" s="16">
        <v>48</v>
      </c>
      <c r="O32" s="15">
        <f t="shared" si="3"/>
        <v>4608</v>
      </c>
      <c r="P32" s="17">
        <f t="shared" si="4"/>
        <v>760.32</v>
      </c>
      <c r="Q32" s="16">
        <v>120</v>
      </c>
      <c r="R32" s="16">
        <v>80</v>
      </c>
      <c r="S32" s="16">
        <v>118</v>
      </c>
      <c r="T32" s="30">
        <v>0.33984000000000003</v>
      </c>
      <c r="U32" t="s">
        <v>98</v>
      </c>
      <c r="V32" s="32" t="str">
        <f t="shared" si="5"/>
        <v xml:space="preserve">CAJA CARTON 250X250X250 MAX 96 PZAS/CAJA Y 48 CAJAS/PALET </v>
      </c>
    </row>
    <row r="33" spans="1:22" ht="13.5" customHeight="1" x14ac:dyDescent="0.2">
      <c r="A33" s="19" t="s">
        <v>23</v>
      </c>
      <c r="B33" s="6">
        <v>443000021499</v>
      </c>
      <c r="C33" s="6">
        <f t="shared" si="0"/>
        <v>443000021499</v>
      </c>
      <c r="D33" s="7" t="s">
        <v>55</v>
      </c>
      <c r="E33" s="8" t="s">
        <v>91</v>
      </c>
      <c r="F33" s="20" t="s">
        <v>92</v>
      </c>
      <c r="G33" s="21">
        <v>0.14099999999999999</v>
      </c>
      <c r="H33" s="9">
        <f t="shared" si="1"/>
        <v>0.15509999999999999</v>
      </c>
      <c r="I33" s="11">
        <v>102</v>
      </c>
      <c r="J33" s="12">
        <f t="shared" si="2"/>
        <v>15.820199999999998</v>
      </c>
      <c r="K33" s="13">
        <v>26</v>
      </c>
      <c r="L33" s="13">
        <v>26</v>
      </c>
      <c r="M33" s="13">
        <v>26</v>
      </c>
      <c r="N33" s="16">
        <v>48</v>
      </c>
      <c r="O33" s="15">
        <f t="shared" si="3"/>
        <v>4896</v>
      </c>
      <c r="P33" s="17">
        <f t="shared" si="4"/>
        <v>759.36959999999999</v>
      </c>
      <c r="Q33" s="16">
        <v>120</v>
      </c>
      <c r="R33" s="16">
        <v>80</v>
      </c>
      <c r="S33" s="16">
        <v>118</v>
      </c>
      <c r="T33" s="30">
        <v>0.33984000000000003</v>
      </c>
      <c r="U33" t="s">
        <v>98</v>
      </c>
      <c r="V33" s="32" t="str">
        <f t="shared" si="5"/>
        <v xml:space="preserve">CAJA CARTON 250X250X250 MAX 102 PZAS/CAJA Y 48 CAJAS/PALET </v>
      </c>
    </row>
    <row r="34" spans="1:22" ht="13.5" customHeight="1" x14ac:dyDescent="0.2">
      <c r="A34" s="19" t="s">
        <v>23</v>
      </c>
      <c r="B34" s="6">
        <v>443000021501</v>
      </c>
      <c r="C34" s="6">
        <f t="shared" si="0"/>
        <v>443000021501</v>
      </c>
      <c r="D34" s="7" t="s">
        <v>56</v>
      </c>
      <c r="E34" s="8" t="s">
        <v>91</v>
      </c>
      <c r="F34" s="20" t="s">
        <v>92</v>
      </c>
      <c r="G34" s="21">
        <v>0.154</v>
      </c>
      <c r="H34" s="9">
        <f t="shared" si="1"/>
        <v>0.16940000000000002</v>
      </c>
      <c r="I34" s="11">
        <v>94</v>
      </c>
      <c r="J34" s="12">
        <f t="shared" si="2"/>
        <v>15.923600000000002</v>
      </c>
      <c r="K34" s="13">
        <v>26</v>
      </c>
      <c r="L34" s="13">
        <v>26</v>
      </c>
      <c r="M34" s="13">
        <v>26</v>
      </c>
      <c r="N34" s="16">
        <v>48</v>
      </c>
      <c r="O34" s="15">
        <f t="shared" si="3"/>
        <v>4512</v>
      </c>
      <c r="P34" s="17">
        <f t="shared" si="4"/>
        <v>764.33280000000013</v>
      </c>
      <c r="Q34" s="16">
        <v>120</v>
      </c>
      <c r="R34" s="16">
        <v>80</v>
      </c>
      <c r="S34" s="16">
        <v>118</v>
      </c>
      <c r="T34" s="30">
        <v>0.33984000000000003</v>
      </c>
      <c r="U34" t="s">
        <v>98</v>
      </c>
      <c r="V34" s="32" t="str">
        <f t="shared" si="5"/>
        <v xml:space="preserve">CAJA CARTON 250X250X250 MAX 94 PZAS/CAJA Y 48 CAJAS/PALET </v>
      </c>
    </row>
    <row r="35" spans="1:22" ht="13.5" customHeight="1" x14ac:dyDescent="0.2">
      <c r="A35" s="19" t="s">
        <v>23</v>
      </c>
      <c r="B35" s="6">
        <v>443000021525</v>
      </c>
      <c r="C35" s="6">
        <f t="shared" si="0"/>
        <v>443000021525</v>
      </c>
      <c r="D35" s="7" t="s">
        <v>57</v>
      </c>
      <c r="E35" s="8" t="s">
        <v>91</v>
      </c>
      <c r="F35" s="20" t="s">
        <v>92</v>
      </c>
      <c r="G35" s="21">
        <v>3.0529999999999999</v>
      </c>
      <c r="H35" s="9">
        <f t="shared" si="1"/>
        <v>3.3583000000000003</v>
      </c>
      <c r="I35" s="11">
        <v>40</v>
      </c>
      <c r="J35" s="12">
        <f t="shared" si="2"/>
        <v>134.33200000000002</v>
      </c>
      <c r="K35" s="13">
        <v>119</v>
      </c>
      <c r="L35" s="13">
        <v>79</v>
      </c>
      <c r="M35" s="13">
        <v>79</v>
      </c>
      <c r="N35" s="16">
        <v>1</v>
      </c>
      <c r="O35" s="15">
        <f t="shared" si="3"/>
        <v>40</v>
      </c>
      <c r="P35" s="17">
        <f t="shared" si="4"/>
        <v>134.33200000000002</v>
      </c>
      <c r="Q35" s="16">
        <v>120</v>
      </c>
      <c r="R35" s="16">
        <v>80</v>
      </c>
      <c r="S35" s="16">
        <v>94</v>
      </c>
      <c r="T35" s="30">
        <v>0.26496000000000003</v>
      </c>
      <c r="U35" t="s">
        <v>95</v>
      </c>
      <c r="V35" s="32" t="str">
        <f t="shared" si="5"/>
        <v xml:space="preserve">CAJA CARTON 1180X780X780 MAX 40 PZAS/CAJA Y 1 CAJAS/PALET </v>
      </c>
    </row>
    <row r="36" spans="1:22" ht="13.5" customHeight="1" x14ac:dyDescent="0.2">
      <c r="A36" s="19" t="s">
        <v>23</v>
      </c>
      <c r="B36" s="6">
        <v>443000021547</v>
      </c>
      <c r="C36" s="6">
        <f t="shared" si="0"/>
        <v>443000021547</v>
      </c>
      <c r="D36" s="7" t="s">
        <v>58</v>
      </c>
      <c r="E36" s="8" t="s">
        <v>91</v>
      </c>
      <c r="F36" s="20" t="s">
        <v>92</v>
      </c>
      <c r="G36" s="21">
        <v>0.60599999999999998</v>
      </c>
      <c r="H36" s="9">
        <f t="shared" si="1"/>
        <v>0.66660000000000008</v>
      </c>
      <c r="I36" s="11">
        <v>152</v>
      </c>
      <c r="J36" s="12">
        <f t="shared" si="2"/>
        <v>101.32320000000001</v>
      </c>
      <c r="K36" s="13">
        <v>119</v>
      </c>
      <c r="L36" s="13">
        <v>79</v>
      </c>
      <c r="M36" s="13">
        <v>79</v>
      </c>
      <c r="N36" s="16">
        <v>1</v>
      </c>
      <c r="O36" s="15">
        <f t="shared" si="3"/>
        <v>152</v>
      </c>
      <c r="P36" s="17">
        <f t="shared" si="4"/>
        <v>101.32320000000001</v>
      </c>
      <c r="Q36" s="16">
        <v>120</v>
      </c>
      <c r="R36" s="16">
        <v>80</v>
      </c>
      <c r="S36" s="16">
        <v>94</v>
      </c>
      <c r="T36" s="30">
        <v>0.26496000000000003</v>
      </c>
      <c r="U36" t="s">
        <v>95</v>
      </c>
      <c r="V36" s="32" t="str">
        <f t="shared" si="5"/>
        <v xml:space="preserve">CAJA CARTON 1180X780X780 MAX 152 PZAS/CAJA Y 1 CAJAS/PALET </v>
      </c>
    </row>
    <row r="37" spans="1:22" ht="13.5" customHeight="1" x14ac:dyDescent="0.2">
      <c r="A37" s="19" t="s">
        <v>23</v>
      </c>
      <c r="B37" s="6">
        <v>443000021551</v>
      </c>
      <c r="C37" s="6">
        <f t="shared" si="0"/>
        <v>443000021551</v>
      </c>
      <c r="D37" s="7" t="s">
        <v>59</v>
      </c>
      <c r="E37" s="8" t="s">
        <v>91</v>
      </c>
      <c r="F37" s="20" t="s">
        <v>92</v>
      </c>
      <c r="G37" s="21">
        <v>0.25800000000000001</v>
      </c>
      <c r="H37" s="9">
        <f t="shared" si="1"/>
        <v>0.28380000000000005</v>
      </c>
      <c r="I37" s="11">
        <v>300</v>
      </c>
      <c r="J37" s="12">
        <f t="shared" si="2"/>
        <v>85.140000000000015</v>
      </c>
      <c r="K37" s="13">
        <v>119</v>
      </c>
      <c r="L37" s="13">
        <v>79</v>
      </c>
      <c r="M37" s="13">
        <v>79</v>
      </c>
      <c r="N37" s="16">
        <v>1</v>
      </c>
      <c r="O37" s="15">
        <f t="shared" si="3"/>
        <v>300</v>
      </c>
      <c r="P37" s="17">
        <f t="shared" si="4"/>
        <v>85.140000000000015</v>
      </c>
      <c r="Q37" s="16">
        <v>120</v>
      </c>
      <c r="R37" s="16">
        <v>80</v>
      </c>
      <c r="S37" s="16">
        <v>94</v>
      </c>
      <c r="T37" s="30">
        <v>0.26496000000000003</v>
      </c>
      <c r="U37" t="s">
        <v>95</v>
      </c>
      <c r="V37" s="32" t="str">
        <f t="shared" si="5"/>
        <v xml:space="preserve">CAJA CARTON 1180X780X780 MAX 300 PZAS/CAJA Y 1 CAJAS/PALET </v>
      </c>
    </row>
    <row r="38" spans="1:22" ht="13.5" customHeight="1" x14ac:dyDescent="0.2">
      <c r="A38" s="19" t="s">
        <v>23</v>
      </c>
      <c r="B38" s="6">
        <v>443000021552</v>
      </c>
      <c r="C38" s="6">
        <f t="shared" si="0"/>
        <v>443000021552</v>
      </c>
      <c r="D38" s="7" t="s">
        <v>60</v>
      </c>
      <c r="E38" s="8" t="s">
        <v>91</v>
      </c>
      <c r="F38" s="20" t="s">
        <v>92</v>
      </c>
      <c r="G38" s="21">
        <v>0.2</v>
      </c>
      <c r="H38" s="9">
        <f t="shared" si="1"/>
        <v>0.22000000000000003</v>
      </c>
      <c r="I38" s="11">
        <v>72</v>
      </c>
      <c r="J38" s="12">
        <f t="shared" si="2"/>
        <v>15.840000000000002</v>
      </c>
      <c r="K38" s="13">
        <v>26</v>
      </c>
      <c r="L38" s="13">
        <v>26</v>
      </c>
      <c r="M38" s="13">
        <v>26</v>
      </c>
      <c r="N38" s="16">
        <v>48</v>
      </c>
      <c r="O38" s="15">
        <f t="shared" si="3"/>
        <v>3456</v>
      </c>
      <c r="P38" s="17">
        <f t="shared" si="4"/>
        <v>760.32</v>
      </c>
      <c r="Q38" s="16">
        <v>120</v>
      </c>
      <c r="R38" s="16">
        <v>80</v>
      </c>
      <c r="S38" s="16">
        <v>118</v>
      </c>
      <c r="T38" s="30">
        <v>0.33984000000000003</v>
      </c>
      <c r="U38" t="s">
        <v>98</v>
      </c>
      <c r="V38" s="32" t="str">
        <f t="shared" si="5"/>
        <v xml:space="preserve">CAJA CARTON 250X250X250 MAX 72 PZAS/CAJA Y 48 CAJAS/PALET </v>
      </c>
    </row>
    <row r="39" spans="1:22" ht="13.5" customHeight="1" x14ac:dyDescent="0.2">
      <c r="A39" s="19" t="s">
        <v>23</v>
      </c>
      <c r="B39" s="6">
        <v>443000021553</v>
      </c>
      <c r="C39" s="6">
        <f t="shared" si="0"/>
        <v>443000021553</v>
      </c>
      <c r="D39" s="7" t="s">
        <v>61</v>
      </c>
      <c r="E39" s="8" t="s">
        <v>91</v>
      </c>
      <c r="F39" s="20" t="s">
        <v>92</v>
      </c>
      <c r="G39" s="21">
        <v>0.2</v>
      </c>
      <c r="H39" s="9">
        <f>G39*1.1</f>
        <v>0.22000000000000003</v>
      </c>
      <c r="I39" s="11">
        <v>50</v>
      </c>
      <c r="J39" s="12">
        <f t="shared" si="2"/>
        <v>11.000000000000002</v>
      </c>
      <c r="K39" s="13">
        <v>26</v>
      </c>
      <c r="L39" s="13">
        <v>26</v>
      </c>
      <c r="M39" s="13">
        <v>26</v>
      </c>
      <c r="N39" s="16">
        <v>48</v>
      </c>
      <c r="O39" s="15">
        <f t="shared" si="3"/>
        <v>2400</v>
      </c>
      <c r="P39" s="17">
        <f t="shared" si="4"/>
        <v>528.00000000000011</v>
      </c>
      <c r="Q39" s="16">
        <v>120</v>
      </c>
      <c r="R39" s="16">
        <v>80</v>
      </c>
      <c r="S39" s="16">
        <v>118</v>
      </c>
      <c r="T39" s="30">
        <v>0.33984000000000003</v>
      </c>
      <c r="U39" t="s">
        <v>98</v>
      </c>
      <c r="V39" s="32" t="str">
        <f t="shared" si="5"/>
        <v xml:space="preserve">CAJA CARTON 250X250X250 MAX 50 PZAS/CAJA Y 48 CAJAS/PALET </v>
      </c>
    </row>
    <row r="40" spans="1:22" ht="13.5" customHeight="1" x14ac:dyDescent="0.2">
      <c r="A40" s="19" t="s">
        <v>23</v>
      </c>
      <c r="B40" s="6">
        <v>443000021559</v>
      </c>
      <c r="C40" s="6">
        <f t="shared" si="0"/>
        <v>443000021559</v>
      </c>
      <c r="D40" s="7" t="s">
        <v>62</v>
      </c>
      <c r="E40" s="8" t="s">
        <v>91</v>
      </c>
      <c r="F40" s="20" t="s">
        <v>92</v>
      </c>
      <c r="G40" s="21">
        <v>2.1739999999999999</v>
      </c>
      <c r="H40" s="9">
        <f t="shared" si="1"/>
        <v>2.3914</v>
      </c>
      <c r="I40" s="11">
        <v>36</v>
      </c>
      <c r="J40" s="12">
        <f t="shared" si="2"/>
        <v>86.090400000000002</v>
      </c>
      <c r="K40" s="13">
        <v>119</v>
      </c>
      <c r="L40" s="13">
        <v>79</v>
      </c>
      <c r="M40" s="13">
        <v>79</v>
      </c>
      <c r="N40" s="16">
        <v>1</v>
      </c>
      <c r="O40" s="15">
        <f t="shared" si="3"/>
        <v>36</v>
      </c>
      <c r="P40" s="17">
        <f t="shared" si="4"/>
        <v>86.090400000000002</v>
      </c>
      <c r="Q40" s="16">
        <v>120</v>
      </c>
      <c r="R40" s="16">
        <v>80</v>
      </c>
      <c r="S40" s="16">
        <v>94</v>
      </c>
      <c r="T40" s="30">
        <v>0.26496000000000003</v>
      </c>
      <c r="U40" t="s">
        <v>95</v>
      </c>
      <c r="V40" s="32" t="str">
        <f t="shared" si="5"/>
        <v xml:space="preserve">CAJA CARTON 1180X780X780 MAX 36 PZAS/CAJA Y 1 CAJAS/PALET </v>
      </c>
    </row>
    <row r="41" spans="1:22" ht="13.5" customHeight="1" x14ac:dyDescent="0.2">
      <c r="A41" s="19" t="s">
        <v>23</v>
      </c>
      <c r="B41" s="6">
        <v>443000021561</v>
      </c>
      <c r="C41" s="6">
        <f t="shared" si="0"/>
        <v>443000021561</v>
      </c>
      <c r="D41" s="7" t="s">
        <v>63</v>
      </c>
      <c r="E41" s="8" t="s">
        <v>91</v>
      </c>
      <c r="F41" s="20" t="s">
        <v>92</v>
      </c>
      <c r="G41" s="21">
        <v>5.9569999999999999</v>
      </c>
      <c r="H41" s="9">
        <f t="shared" si="1"/>
        <v>6.5527000000000006</v>
      </c>
      <c r="I41" s="11">
        <v>26</v>
      </c>
      <c r="J41" s="12">
        <f t="shared" si="2"/>
        <v>170.37020000000001</v>
      </c>
      <c r="K41" s="13">
        <v>119</v>
      </c>
      <c r="L41" s="13">
        <v>79</v>
      </c>
      <c r="M41" s="13">
        <v>79</v>
      </c>
      <c r="N41" s="16">
        <v>1</v>
      </c>
      <c r="O41" s="15">
        <f t="shared" si="3"/>
        <v>26</v>
      </c>
      <c r="P41" s="17">
        <f t="shared" si="4"/>
        <v>170.37020000000001</v>
      </c>
      <c r="Q41" s="16">
        <v>120</v>
      </c>
      <c r="R41" s="16">
        <v>80</v>
      </c>
      <c r="S41" s="16">
        <v>94</v>
      </c>
      <c r="T41" s="30">
        <v>0.26496000000000003</v>
      </c>
      <c r="U41" t="s">
        <v>95</v>
      </c>
      <c r="V41" s="32" t="str">
        <f t="shared" si="5"/>
        <v xml:space="preserve">CAJA CARTON 1180X780X780 MAX 26 PZAS/CAJA Y 1 CAJAS/PALET </v>
      </c>
    </row>
    <row r="42" spans="1:22" ht="13.5" customHeight="1" x14ac:dyDescent="0.2">
      <c r="A42" s="19" t="s">
        <v>23</v>
      </c>
      <c r="B42" s="6">
        <v>443000021562</v>
      </c>
      <c r="C42" s="6">
        <f t="shared" si="0"/>
        <v>443000021562</v>
      </c>
      <c r="D42" s="7" t="s">
        <v>64</v>
      </c>
      <c r="E42" s="8" t="s">
        <v>91</v>
      </c>
      <c r="F42" s="20" t="s">
        <v>92</v>
      </c>
      <c r="G42" s="21">
        <v>9.1859999999999999</v>
      </c>
      <c r="H42" s="9">
        <f t="shared" si="1"/>
        <v>10.104600000000001</v>
      </c>
      <c r="I42" s="11">
        <v>34</v>
      </c>
      <c r="J42" s="12">
        <f t="shared" si="2"/>
        <v>343.55640000000005</v>
      </c>
      <c r="K42" s="13">
        <v>119</v>
      </c>
      <c r="L42" s="13">
        <v>79</v>
      </c>
      <c r="M42" s="13">
        <v>79</v>
      </c>
      <c r="N42" s="16">
        <v>1</v>
      </c>
      <c r="O42" s="15">
        <f t="shared" si="3"/>
        <v>34</v>
      </c>
      <c r="P42" s="17">
        <f t="shared" si="4"/>
        <v>343.55640000000005</v>
      </c>
      <c r="Q42" s="16">
        <v>120</v>
      </c>
      <c r="R42" s="16">
        <v>80</v>
      </c>
      <c r="S42" s="16">
        <v>94</v>
      </c>
      <c r="T42" s="30">
        <v>0.26496000000000003</v>
      </c>
      <c r="U42" t="s">
        <v>95</v>
      </c>
      <c r="V42" s="32" t="str">
        <f t="shared" si="5"/>
        <v xml:space="preserve">CAJA CARTON 1180X780X780 MAX 34 PZAS/CAJA Y 1 CAJAS/PALET </v>
      </c>
    </row>
    <row r="43" spans="1:22" ht="13.5" customHeight="1" x14ac:dyDescent="0.2">
      <c r="A43" s="19" t="s">
        <v>23</v>
      </c>
      <c r="B43" s="6">
        <v>443000021563</v>
      </c>
      <c r="C43" s="6">
        <f t="shared" si="0"/>
        <v>443000021563</v>
      </c>
      <c r="D43" s="7" t="s">
        <v>65</v>
      </c>
      <c r="E43" s="8" t="s">
        <v>91</v>
      </c>
      <c r="F43" s="20" t="s">
        <v>92</v>
      </c>
      <c r="G43" s="21">
        <v>11.695</v>
      </c>
      <c r="H43" s="9">
        <f t="shared" si="1"/>
        <v>12.864500000000001</v>
      </c>
      <c r="I43" s="11">
        <v>25</v>
      </c>
      <c r="J43" s="12">
        <f t="shared" si="2"/>
        <v>321.61250000000001</v>
      </c>
      <c r="K43" s="13">
        <v>119</v>
      </c>
      <c r="L43" s="13">
        <v>79</v>
      </c>
      <c r="M43" s="13">
        <v>79</v>
      </c>
      <c r="N43" s="16">
        <v>1</v>
      </c>
      <c r="O43" s="15">
        <f t="shared" si="3"/>
        <v>25</v>
      </c>
      <c r="P43" s="17">
        <f t="shared" si="4"/>
        <v>321.61250000000001</v>
      </c>
      <c r="Q43" s="16">
        <v>120</v>
      </c>
      <c r="R43" s="16">
        <v>80</v>
      </c>
      <c r="S43" s="16">
        <v>94</v>
      </c>
      <c r="T43" s="30">
        <v>0.26496000000000003</v>
      </c>
      <c r="U43" t="s">
        <v>95</v>
      </c>
      <c r="V43" s="32" t="str">
        <f t="shared" si="5"/>
        <v xml:space="preserve">CAJA CARTON 1180X780X780 MAX 25 PZAS/CAJA Y 1 CAJAS/PALET </v>
      </c>
    </row>
    <row r="44" spans="1:22" ht="13.5" customHeight="1" x14ac:dyDescent="0.2">
      <c r="A44" s="19" t="s">
        <v>23</v>
      </c>
      <c r="B44" s="6">
        <v>443000021564</v>
      </c>
      <c r="C44" s="6">
        <f t="shared" si="0"/>
        <v>443000021564</v>
      </c>
      <c r="D44" s="7" t="s">
        <v>66</v>
      </c>
      <c r="E44" s="8" t="s">
        <v>91</v>
      </c>
      <c r="F44" s="20" t="s">
        <v>92</v>
      </c>
      <c r="G44" s="21">
        <v>2.3579999999999997</v>
      </c>
      <c r="H44" s="9">
        <f t="shared" si="1"/>
        <v>2.5937999999999999</v>
      </c>
      <c r="I44" s="11">
        <v>52</v>
      </c>
      <c r="J44" s="12">
        <f t="shared" si="2"/>
        <v>134.8776</v>
      </c>
      <c r="K44" s="13">
        <v>119</v>
      </c>
      <c r="L44" s="13">
        <v>79</v>
      </c>
      <c r="M44" s="13">
        <v>79</v>
      </c>
      <c r="N44" s="16">
        <v>1</v>
      </c>
      <c r="O44" s="15">
        <f t="shared" si="3"/>
        <v>52</v>
      </c>
      <c r="P44" s="17">
        <f t="shared" si="4"/>
        <v>134.8776</v>
      </c>
      <c r="Q44" s="16">
        <v>120</v>
      </c>
      <c r="R44" s="16">
        <v>80</v>
      </c>
      <c r="S44" s="16">
        <v>94</v>
      </c>
      <c r="T44" s="30">
        <v>0.26496000000000003</v>
      </c>
      <c r="U44" t="s">
        <v>95</v>
      </c>
      <c r="V44" s="32" t="str">
        <f t="shared" si="5"/>
        <v xml:space="preserve">CAJA CARTON 1180X780X780 MAX 52 PZAS/CAJA Y 1 CAJAS/PALET </v>
      </c>
    </row>
    <row r="45" spans="1:22" ht="13.5" customHeight="1" x14ac:dyDescent="0.2">
      <c r="A45" s="19" t="s">
        <v>23</v>
      </c>
      <c r="B45" s="6">
        <v>443000021565</v>
      </c>
      <c r="C45" s="6">
        <f t="shared" si="0"/>
        <v>443000021565</v>
      </c>
      <c r="D45" s="7" t="s">
        <v>67</v>
      </c>
      <c r="E45" s="8" t="s">
        <v>91</v>
      </c>
      <c r="F45" s="20" t="s">
        <v>92</v>
      </c>
      <c r="G45" s="21">
        <v>1.7030000000000001</v>
      </c>
      <c r="H45" s="9">
        <f t="shared" si="1"/>
        <v>1.8733000000000002</v>
      </c>
      <c r="I45" s="11">
        <v>150</v>
      </c>
      <c r="J45" s="12">
        <f t="shared" si="2"/>
        <v>280.995</v>
      </c>
      <c r="K45" s="13">
        <v>119</v>
      </c>
      <c r="L45" s="13">
        <v>79</v>
      </c>
      <c r="M45" s="13">
        <v>79</v>
      </c>
      <c r="N45" s="16">
        <v>1</v>
      </c>
      <c r="O45" s="15">
        <f t="shared" si="3"/>
        <v>150</v>
      </c>
      <c r="P45" s="17">
        <f t="shared" si="4"/>
        <v>280.995</v>
      </c>
      <c r="Q45" s="16">
        <v>120</v>
      </c>
      <c r="R45" s="16">
        <v>80</v>
      </c>
      <c r="S45" s="16">
        <v>94</v>
      </c>
      <c r="T45" s="30">
        <v>0.26496000000000003</v>
      </c>
      <c r="U45" t="s">
        <v>95</v>
      </c>
      <c r="V45" s="32" t="str">
        <f t="shared" si="5"/>
        <v xml:space="preserve">CAJA CARTON 1180X780X780 MAX 150 PZAS/CAJA Y 1 CAJAS/PALET </v>
      </c>
    </row>
    <row r="46" spans="1:22" ht="13.5" customHeight="1" x14ac:dyDescent="0.2">
      <c r="A46" s="19" t="s">
        <v>23</v>
      </c>
      <c r="B46" s="6">
        <v>443000021582</v>
      </c>
      <c r="C46" s="6">
        <f t="shared" si="0"/>
        <v>443000021582</v>
      </c>
      <c r="D46" s="7" t="s">
        <v>68</v>
      </c>
      <c r="E46" s="8" t="s">
        <v>91</v>
      </c>
      <c r="F46" s="20" t="s">
        <v>92</v>
      </c>
      <c r="G46" s="21">
        <v>1.345</v>
      </c>
      <c r="H46" s="9">
        <f t="shared" si="1"/>
        <v>1.4795</v>
      </c>
      <c r="I46" s="11">
        <v>100</v>
      </c>
      <c r="J46" s="12">
        <f t="shared" si="2"/>
        <v>147.95000000000002</v>
      </c>
      <c r="K46" s="13">
        <v>119</v>
      </c>
      <c r="L46" s="13">
        <v>79</v>
      </c>
      <c r="M46" s="13">
        <v>79</v>
      </c>
      <c r="N46" s="16">
        <v>1</v>
      </c>
      <c r="O46" s="15">
        <f t="shared" si="3"/>
        <v>100</v>
      </c>
      <c r="P46" s="17">
        <f t="shared" si="4"/>
        <v>147.95000000000002</v>
      </c>
      <c r="Q46" s="16">
        <v>120</v>
      </c>
      <c r="R46" s="16">
        <v>80</v>
      </c>
      <c r="S46" s="16">
        <v>94</v>
      </c>
      <c r="T46" s="30">
        <v>0.26496000000000003</v>
      </c>
      <c r="U46" t="s">
        <v>95</v>
      </c>
      <c r="V46" s="32" t="str">
        <f t="shared" si="5"/>
        <v xml:space="preserve">CAJA CARTON 1180X780X780 MAX 100 PZAS/CAJA Y 1 CAJAS/PALET </v>
      </c>
    </row>
    <row r="47" spans="1:22" ht="13.5" customHeight="1" x14ac:dyDescent="0.2">
      <c r="A47" s="19" t="s">
        <v>23</v>
      </c>
      <c r="B47" s="6">
        <v>443000021583</v>
      </c>
      <c r="C47" s="6">
        <f t="shared" si="0"/>
        <v>443000021583</v>
      </c>
      <c r="D47" s="7" t="s">
        <v>69</v>
      </c>
      <c r="E47" s="8" t="s">
        <v>91</v>
      </c>
      <c r="F47" s="20" t="s">
        <v>92</v>
      </c>
      <c r="G47" s="21">
        <v>1.554</v>
      </c>
      <c r="H47" s="9">
        <f t="shared" si="1"/>
        <v>1.7094000000000003</v>
      </c>
      <c r="I47" s="11">
        <v>50</v>
      </c>
      <c r="J47" s="12">
        <f t="shared" si="2"/>
        <v>85.470000000000013</v>
      </c>
      <c r="K47" s="13">
        <v>119</v>
      </c>
      <c r="L47" s="13">
        <v>79</v>
      </c>
      <c r="M47" s="13">
        <v>79</v>
      </c>
      <c r="N47" s="16">
        <v>1</v>
      </c>
      <c r="O47" s="15">
        <f t="shared" si="3"/>
        <v>50</v>
      </c>
      <c r="P47" s="17">
        <f t="shared" si="4"/>
        <v>85.470000000000013</v>
      </c>
      <c r="Q47" s="16">
        <v>120</v>
      </c>
      <c r="R47" s="16">
        <v>80</v>
      </c>
      <c r="S47" s="16">
        <v>94</v>
      </c>
      <c r="T47" s="30">
        <v>0.26496000000000003</v>
      </c>
      <c r="U47" t="s">
        <v>95</v>
      </c>
      <c r="V47" s="32" t="str">
        <f t="shared" si="5"/>
        <v xml:space="preserve">CAJA CARTON 1180X780X780 MAX 50 PZAS/CAJA Y 1 CAJAS/PALET </v>
      </c>
    </row>
    <row r="48" spans="1:22" ht="13.5" customHeight="1" x14ac:dyDescent="0.2">
      <c r="A48" s="19" t="s">
        <v>23</v>
      </c>
      <c r="B48" s="6">
        <v>443000021584</v>
      </c>
      <c r="C48" s="6">
        <f t="shared" si="0"/>
        <v>443000021584</v>
      </c>
      <c r="D48" s="7" t="s">
        <v>70</v>
      </c>
      <c r="E48" s="8" t="s">
        <v>91</v>
      </c>
      <c r="F48" s="20" t="s">
        <v>92</v>
      </c>
      <c r="G48" s="21">
        <v>2.63</v>
      </c>
      <c r="H48" s="9">
        <f t="shared" si="1"/>
        <v>2.8930000000000002</v>
      </c>
      <c r="I48" s="11">
        <v>26</v>
      </c>
      <c r="J48" s="12">
        <f t="shared" si="2"/>
        <v>75.218000000000004</v>
      </c>
      <c r="K48" s="13">
        <v>119</v>
      </c>
      <c r="L48" s="13">
        <v>79</v>
      </c>
      <c r="M48" s="13">
        <v>79</v>
      </c>
      <c r="N48" s="16">
        <v>1</v>
      </c>
      <c r="O48" s="15">
        <f t="shared" si="3"/>
        <v>26</v>
      </c>
      <c r="P48" s="17">
        <f t="shared" si="4"/>
        <v>75.218000000000004</v>
      </c>
      <c r="Q48" s="16">
        <v>120</v>
      </c>
      <c r="R48" s="16">
        <v>80</v>
      </c>
      <c r="S48" s="16">
        <v>94</v>
      </c>
      <c r="T48" s="30">
        <v>0.26496000000000003</v>
      </c>
      <c r="U48" t="s">
        <v>95</v>
      </c>
      <c r="V48" s="32" t="str">
        <f t="shared" si="5"/>
        <v xml:space="preserve">CAJA CARTON 1180X780X780 MAX 26 PZAS/CAJA Y 1 CAJAS/PALET </v>
      </c>
    </row>
    <row r="49" spans="1:22" ht="13.5" customHeight="1" x14ac:dyDescent="0.2">
      <c r="A49" s="19" t="s">
        <v>23</v>
      </c>
      <c r="B49" s="6">
        <v>443000021585</v>
      </c>
      <c r="C49" s="6">
        <f t="shared" si="0"/>
        <v>443000021585</v>
      </c>
      <c r="D49" s="7" t="s">
        <v>71</v>
      </c>
      <c r="E49" s="8" t="s">
        <v>91</v>
      </c>
      <c r="F49" s="20" t="s">
        <v>92</v>
      </c>
      <c r="G49" s="21">
        <v>2.8780000000000001</v>
      </c>
      <c r="H49" s="9">
        <f t="shared" si="1"/>
        <v>3.1658000000000004</v>
      </c>
      <c r="I49" s="11">
        <v>26</v>
      </c>
      <c r="J49" s="12">
        <f t="shared" si="2"/>
        <v>82.310800000000015</v>
      </c>
      <c r="K49" s="13">
        <v>119</v>
      </c>
      <c r="L49" s="13">
        <v>79</v>
      </c>
      <c r="M49" s="13">
        <v>79</v>
      </c>
      <c r="N49" s="16">
        <v>1</v>
      </c>
      <c r="O49" s="15">
        <f t="shared" si="3"/>
        <v>26</v>
      </c>
      <c r="P49" s="17">
        <f t="shared" si="4"/>
        <v>82.310800000000015</v>
      </c>
      <c r="Q49" s="16">
        <v>120</v>
      </c>
      <c r="R49" s="16">
        <v>80</v>
      </c>
      <c r="S49" s="16">
        <v>94</v>
      </c>
      <c r="T49" s="30">
        <v>0.26496000000000003</v>
      </c>
      <c r="U49" t="s">
        <v>95</v>
      </c>
      <c r="V49" s="32" t="str">
        <f t="shared" si="5"/>
        <v xml:space="preserve">CAJA CARTON 1180X780X780 MAX 26 PZAS/CAJA Y 1 CAJAS/PALET </v>
      </c>
    </row>
    <row r="50" spans="1:22" ht="13.5" customHeight="1" x14ac:dyDescent="0.2">
      <c r="A50" s="19" t="s">
        <v>23</v>
      </c>
      <c r="B50" s="6">
        <v>443000021599</v>
      </c>
      <c r="C50" s="6">
        <f t="shared" si="0"/>
        <v>443000021599</v>
      </c>
      <c r="D50" s="7" t="s">
        <v>72</v>
      </c>
      <c r="E50" s="8" t="s">
        <v>91</v>
      </c>
      <c r="F50" s="20" t="s">
        <v>92</v>
      </c>
      <c r="G50" s="21">
        <v>1.1559999999999999</v>
      </c>
      <c r="H50" s="9">
        <f t="shared" si="1"/>
        <v>1.2716000000000001</v>
      </c>
      <c r="I50" s="11">
        <v>72</v>
      </c>
      <c r="J50" s="12">
        <f t="shared" si="2"/>
        <v>91.555199999999999</v>
      </c>
      <c r="K50" s="13">
        <v>119</v>
      </c>
      <c r="L50" s="13">
        <v>79</v>
      </c>
      <c r="M50" s="13">
        <v>79</v>
      </c>
      <c r="N50" s="16">
        <v>1</v>
      </c>
      <c r="O50" s="15">
        <f t="shared" si="3"/>
        <v>72</v>
      </c>
      <c r="P50" s="17">
        <f t="shared" si="4"/>
        <v>91.555199999999999</v>
      </c>
      <c r="Q50" s="16">
        <v>120</v>
      </c>
      <c r="R50" s="16">
        <v>80</v>
      </c>
      <c r="S50" s="16">
        <v>94</v>
      </c>
      <c r="T50" s="30">
        <v>0.26496000000000003</v>
      </c>
      <c r="U50" t="s">
        <v>95</v>
      </c>
      <c r="V50" s="32" t="str">
        <f t="shared" si="5"/>
        <v xml:space="preserve">CAJA CARTON 1180X780X780 MAX 72 PZAS/CAJA Y 1 CAJAS/PALET </v>
      </c>
    </row>
    <row r="51" spans="1:22" ht="13.5" customHeight="1" x14ac:dyDescent="0.2">
      <c r="A51" s="19" t="s">
        <v>23</v>
      </c>
      <c r="B51" s="6">
        <v>443000021601</v>
      </c>
      <c r="C51" s="6">
        <f t="shared" si="0"/>
        <v>443000021601</v>
      </c>
      <c r="D51" s="7" t="s">
        <v>73</v>
      </c>
      <c r="E51" s="8" t="s">
        <v>91</v>
      </c>
      <c r="F51" s="20" t="s">
        <v>92</v>
      </c>
      <c r="G51" s="21">
        <v>0.98299999999999998</v>
      </c>
      <c r="H51" s="9">
        <f t="shared" si="1"/>
        <v>1.0813000000000001</v>
      </c>
      <c r="I51" s="11">
        <v>260</v>
      </c>
      <c r="J51" s="12">
        <f t="shared" si="2"/>
        <v>281.13800000000003</v>
      </c>
      <c r="K51" s="13">
        <v>119</v>
      </c>
      <c r="L51" s="13">
        <v>79</v>
      </c>
      <c r="M51" s="13">
        <v>79</v>
      </c>
      <c r="N51" s="16">
        <v>1</v>
      </c>
      <c r="O51" s="15">
        <f t="shared" si="3"/>
        <v>260</v>
      </c>
      <c r="P51" s="17">
        <f t="shared" si="4"/>
        <v>281.13800000000003</v>
      </c>
      <c r="Q51" s="16">
        <v>120</v>
      </c>
      <c r="R51" s="16">
        <v>80</v>
      </c>
      <c r="S51" s="16">
        <v>94</v>
      </c>
      <c r="T51" s="30">
        <v>0.26496000000000003</v>
      </c>
      <c r="U51" t="s">
        <v>95</v>
      </c>
      <c r="V51" s="32" t="str">
        <f t="shared" si="5"/>
        <v xml:space="preserve">CAJA CARTON 1180X780X780 MAX 260 PZAS/CAJA Y 1 CAJAS/PALET </v>
      </c>
    </row>
    <row r="52" spans="1:22" ht="13.5" customHeight="1" x14ac:dyDescent="0.2">
      <c r="A52" s="19" t="s">
        <v>23</v>
      </c>
      <c r="B52" s="6">
        <v>443000021625</v>
      </c>
      <c r="C52" s="6">
        <f t="shared" si="0"/>
        <v>443000021625</v>
      </c>
      <c r="D52" s="7" t="s">
        <v>74</v>
      </c>
      <c r="E52" s="8" t="s">
        <v>91</v>
      </c>
      <c r="F52" s="20" t="s">
        <v>92</v>
      </c>
      <c r="G52" s="21">
        <v>0.29899999999999999</v>
      </c>
      <c r="H52" s="9">
        <f t="shared" si="1"/>
        <v>0.32890000000000003</v>
      </c>
      <c r="I52" s="11">
        <v>48</v>
      </c>
      <c r="J52" s="12">
        <f t="shared" si="2"/>
        <v>15.787200000000002</v>
      </c>
      <c r="K52" s="13">
        <v>51</v>
      </c>
      <c r="L52" s="13">
        <v>31</v>
      </c>
      <c r="M52" s="13">
        <v>31</v>
      </c>
      <c r="N52" s="16">
        <v>16</v>
      </c>
      <c r="O52" s="15">
        <f t="shared" si="3"/>
        <v>768</v>
      </c>
      <c r="P52" s="17">
        <f t="shared" si="4"/>
        <v>252.59520000000003</v>
      </c>
      <c r="Q52" s="16">
        <v>120</v>
      </c>
      <c r="R52" s="16">
        <v>80</v>
      </c>
      <c r="S52" s="16">
        <v>138</v>
      </c>
      <c r="T52" s="30">
        <v>0.39744000000000007</v>
      </c>
      <c r="U52" t="s">
        <v>96</v>
      </c>
      <c r="V52" s="32" t="str">
        <f t="shared" si="5"/>
        <v xml:space="preserve">CAJA CARTON 500X300X300 MAX 48 PZAS/CAJA Y 16 CAJAS/PALET </v>
      </c>
    </row>
    <row r="53" spans="1:22" ht="13.5" customHeight="1" x14ac:dyDescent="0.2">
      <c r="A53" s="19" t="s">
        <v>23</v>
      </c>
      <c r="B53" s="6">
        <v>443000021626</v>
      </c>
      <c r="C53" s="6">
        <f t="shared" si="0"/>
        <v>443000021626</v>
      </c>
      <c r="D53" s="7" t="s">
        <v>75</v>
      </c>
      <c r="E53" s="8" t="s">
        <v>91</v>
      </c>
      <c r="F53" s="20" t="s">
        <v>92</v>
      </c>
      <c r="G53" s="21">
        <v>0.45900000000000002</v>
      </c>
      <c r="H53" s="9">
        <f t="shared" si="1"/>
        <v>0.50490000000000002</v>
      </c>
      <c r="I53" s="11">
        <v>14</v>
      </c>
      <c r="J53" s="12">
        <f t="shared" si="2"/>
        <v>7.0686</v>
      </c>
      <c r="K53" s="13">
        <v>26</v>
      </c>
      <c r="L53" s="13">
        <v>26</v>
      </c>
      <c r="M53" s="13">
        <v>26</v>
      </c>
      <c r="N53" s="16">
        <v>48</v>
      </c>
      <c r="O53" s="15">
        <f t="shared" si="3"/>
        <v>672</v>
      </c>
      <c r="P53" s="17">
        <f t="shared" si="4"/>
        <v>339.2928</v>
      </c>
      <c r="Q53" s="16">
        <v>120</v>
      </c>
      <c r="R53" s="16">
        <v>80</v>
      </c>
      <c r="S53" s="16">
        <v>118</v>
      </c>
      <c r="T53" s="30">
        <v>0.33984000000000003</v>
      </c>
      <c r="U53" t="s">
        <v>98</v>
      </c>
      <c r="V53" s="32" t="str">
        <f t="shared" si="5"/>
        <v xml:space="preserve">CAJA CARTON 250X250X250 MAX 14 PZAS/CAJA Y 48 CAJAS/PALET </v>
      </c>
    </row>
    <row r="54" spans="1:22" ht="13.5" customHeight="1" x14ac:dyDescent="0.2">
      <c r="A54" s="19" t="s">
        <v>23</v>
      </c>
      <c r="B54" s="6">
        <v>443000021627</v>
      </c>
      <c r="C54" s="6">
        <f t="shared" si="0"/>
        <v>443000021627</v>
      </c>
      <c r="D54" s="7" t="s">
        <v>76</v>
      </c>
      <c r="E54" s="8" t="s">
        <v>91</v>
      </c>
      <c r="F54" s="20" t="s">
        <v>92</v>
      </c>
      <c r="G54" s="21">
        <v>0.62</v>
      </c>
      <c r="H54" s="9">
        <f t="shared" si="1"/>
        <v>0.68200000000000005</v>
      </c>
      <c r="I54" s="11">
        <v>300</v>
      </c>
      <c r="J54" s="12">
        <f t="shared" si="2"/>
        <v>204.60000000000002</v>
      </c>
      <c r="K54" s="13">
        <v>119</v>
      </c>
      <c r="L54" s="13">
        <v>79</v>
      </c>
      <c r="M54" s="13">
        <v>79</v>
      </c>
      <c r="N54" s="16">
        <v>1</v>
      </c>
      <c r="O54" s="15">
        <f t="shared" si="3"/>
        <v>300</v>
      </c>
      <c r="P54" s="17">
        <f t="shared" si="4"/>
        <v>204.60000000000002</v>
      </c>
      <c r="Q54" s="16">
        <v>120</v>
      </c>
      <c r="R54" s="16">
        <v>80</v>
      </c>
      <c r="S54" s="16">
        <v>94</v>
      </c>
      <c r="T54" s="30">
        <v>0.26496000000000003</v>
      </c>
      <c r="U54" t="s">
        <v>95</v>
      </c>
      <c r="V54" s="32" t="str">
        <f t="shared" si="5"/>
        <v xml:space="preserve">CAJA CARTON 1180X780X780 MAX 300 PZAS/CAJA Y 1 CAJAS/PALET </v>
      </c>
    </row>
    <row r="55" spans="1:22" ht="13.5" customHeight="1" x14ac:dyDescent="0.2">
      <c r="A55" s="19" t="s">
        <v>23</v>
      </c>
      <c r="B55" s="6">
        <v>443000021628</v>
      </c>
      <c r="C55" s="6">
        <f t="shared" si="0"/>
        <v>443000021628</v>
      </c>
      <c r="D55" s="7" t="s">
        <v>77</v>
      </c>
      <c r="E55" s="8" t="s">
        <v>91</v>
      </c>
      <c r="F55" s="20" t="s">
        <v>92</v>
      </c>
      <c r="G55" s="21">
        <v>0.127</v>
      </c>
      <c r="H55" s="9">
        <f t="shared" si="1"/>
        <v>0.13970000000000002</v>
      </c>
      <c r="I55" s="11">
        <v>108</v>
      </c>
      <c r="J55" s="12">
        <f t="shared" si="2"/>
        <v>15.087600000000002</v>
      </c>
      <c r="K55" s="13">
        <v>26</v>
      </c>
      <c r="L55" s="13">
        <v>26</v>
      </c>
      <c r="M55" s="13">
        <v>26</v>
      </c>
      <c r="N55" s="16">
        <v>48</v>
      </c>
      <c r="O55" s="15">
        <f t="shared" si="3"/>
        <v>5184</v>
      </c>
      <c r="P55" s="17">
        <f t="shared" si="4"/>
        <v>724.20480000000009</v>
      </c>
      <c r="Q55" s="16">
        <v>120</v>
      </c>
      <c r="R55" s="16">
        <v>80</v>
      </c>
      <c r="S55" s="16">
        <v>118</v>
      </c>
      <c r="T55" s="30">
        <v>0.33984000000000003</v>
      </c>
      <c r="U55" t="s">
        <v>98</v>
      </c>
      <c r="V55" s="32" t="str">
        <f t="shared" si="5"/>
        <v xml:space="preserve">CAJA CARTON 250X250X250 MAX 108 PZAS/CAJA Y 48 CAJAS/PALET </v>
      </c>
    </row>
    <row r="56" spans="1:22" ht="13.5" customHeight="1" x14ac:dyDescent="0.2">
      <c r="A56" s="19" t="s">
        <v>23</v>
      </c>
      <c r="B56" s="6">
        <v>443000021629</v>
      </c>
      <c r="C56" s="6">
        <f t="shared" si="0"/>
        <v>443000021629</v>
      </c>
      <c r="D56" s="7" t="s">
        <v>78</v>
      </c>
      <c r="E56" s="8" t="s">
        <v>91</v>
      </c>
      <c r="F56" s="20" t="s">
        <v>92</v>
      </c>
      <c r="G56" s="21">
        <v>0.109</v>
      </c>
      <c r="H56" s="9">
        <f t="shared" si="1"/>
        <v>0.11990000000000001</v>
      </c>
      <c r="I56" s="11">
        <v>108</v>
      </c>
      <c r="J56" s="12">
        <f t="shared" si="2"/>
        <v>12.949200000000001</v>
      </c>
      <c r="K56" s="13">
        <v>26</v>
      </c>
      <c r="L56" s="13">
        <v>26</v>
      </c>
      <c r="M56" s="13">
        <v>26</v>
      </c>
      <c r="N56" s="16">
        <v>48</v>
      </c>
      <c r="O56" s="15">
        <f t="shared" si="3"/>
        <v>5184</v>
      </c>
      <c r="P56" s="17">
        <f t="shared" si="4"/>
        <v>621.5616</v>
      </c>
      <c r="Q56" s="16">
        <v>120</v>
      </c>
      <c r="R56" s="16">
        <v>80</v>
      </c>
      <c r="S56" s="16">
        <v>118</v>
      </c>
      <c r="T56" s="30">
        <v>0.33984000000000003</v>
      </c>
      <c r="U56" t="s">
        <v>98</v>
      </c>
      <c r="V56" s="32" t="str">
        <f t="shared" si="5"/>
        <v xml:space="preserve">CAJA CARTON 250X250X250 MAX 108 PZAS/CAJA Y 48 CAJAS/PALET </v>
      </c>
    </row>
    <row r="57" spans="1:22" ht="13.5" customHeight="1" x14ac:dyDescent="0.2">
      <c r="A57" s="19" t="s">
        <v>23</v>
      </c>
      <c r="B57" s="6">
        <v>443000021633</v>
      </c>
      <c r="C57" s="6">
        <f t="shared" si="0"/>
        <v>443000021633</v>
      </c>
      <c r="D57" s="7" t="s">
        <v>79</v>
      </c>
      <c r="E57" s="8" t="s">
        <v>91</v>
      </c>
      <c r="F57" s="20" t="s">
        <v>93</v>
      </c>
      <c r="G57" s="21">
        <v>1.31</v>
      </c>
      <c r="H57" s="9">
        <f t="shared" si="1"/>
        <v>1.4410000000000003</v>
      </c>
      <c r="I57" s="11">
        <v>0</v>
      </c>
      <c r="J57" s="12">
        <v>0</v>
      </c>
      <c r="K57" s="13">
        <v>0</v>
      </c>
      <c r="L57" s="13">
        <v>0</v>
      </c>
      <c r="M57" s="13">
        <v>0</v>
      </c>
      <c r="N57" s="16">
        <v>0</v>
      </c>
      <c r="O57" s="15">
        <v>300</v>
      </c>
      <c r="P57" s="17">
        <f t="shared" si="4"/>
        <v>432.30000000000007</v>
      </c>
      <c r="Q57" s="16">
        <v>120</v>
      </c>
      <c r="R57" s="16">
        <v>80</v>
      </c>
      <c r="S57" s="16">
        <v>44</v>
      </c>
      <c r="T57" s="30">
        <v>0.26496000000000003</v>
      </c>
      <c r="U57" t="s">
        <v>94</v>
      </c>
      <c r="V57" s="32" t="str">
        <f>CONCATENATE(U57," MAX  ",O57," PIEZAS/PALET ")</f>
        <v xml:space="preserve">DIRECTO SOBRE PALET MAX  300 PIEZAS/PALET </v>
      </c>
    </row>
    <row r="58" spans="1:22" ht="13.5" customHeight="1" x14ac:dyDescent="0.2">
      <c r="A58" s="19" t="s">
        <v>23</v>
      </c>
      <c r="B58" s="6">
        <v>443000021701</v>
      </c>
      <c r="C58" s="6">
        <f t="shared" si="0"/>
        <v>443000021701</v>
      </c>
      <c r="D58" s="7" t="s">
        <v>80</v>
      </c>
      <c r="E58" s="8" t="s">
        <v>91</v>
      </c>
      <c r="F58" s="20" t="s">
        <v>92</v>
      </c>
      <c r="G58" s="21">
        <v>12.5</v>
      </c>
      <c r="H58" s="9">
        <f t="shared" si="1"/>
        <v>13.750000000000002</v>
      </c>
      <c r="I58" s="11">
        <v>8</v>
      </c>
      <c r="J58" s="12">
        <f t="shared" si="2"/>
        <v>110.00000000000001</v>
      </c>
      <c r="K58" s="13">
        <v>102</v>
      </c>
      <c r="L58" s="13">
        <v>29</v>
      </c>
      <c r="M58" s="13">
        <v>29</v>
      </c>
      <c r="N58" s="16">
        <v>1</v>
      </c>
      <c r="O58" s="15">
        <f t="shared" si="3"/>
        <v>8</v>
      </c>
      <c r="P58" s="17">
        <f t="shared" si="4"/>
        <v>110.00000000000001</v>
      </c>
      <c r="Q58" s="16">
        <v>120</v>
      </c>
      <c r="R58" s="16">
        <v>80</v>
      </c>
      <c r="S58" s="16">
        <v>136</v>
      </c>
      <c r="T58" s="30">
        <v>0.26496000000000003</v>
      </c>
      <c r="U58" t="s">
        <v>100</v>
      </c>
      <c r="V58" s="32" t="str">
        <f t="shared" si="5"/>
        <v xml:space="preserve">CAJA CARTON 1010X285X280 MAX 8 PZAS/CAJA Y 1 CAJAS/PALET </v>
      </c>
    </row>
    <row r="59" spans="1:22" ht="13.5" customHeight="1" x14ac:dyDescent="0.2">
      <c r="A59" s="19" t="s">
        <v>23</v>
      </c>
      <c r="B59" s="6">
        <v>443000021747</v>
      </c>
      <c r="C59" s="6">
        <f t="shared" si="0"/>
        <v>443000021747</v>
      </c>
      <c r="D59" s="7" t="s">
        <v>81</v>
      </c>
      <c r="E59" s="8" t="s">
        <v>91</v>
      </c>
      <c r="F59" s="20" t="s">
        <v>92</v>
      </c>
      <c r="G59" s="21">
        <v>0.04</v>
      </c>
      <c r="H59" s="9">
        <f t="shared" si="1"/>
        <v>4.4000000000000004E-2</v>
      </c>
      <c r="I59" s="11">
        <v>350</v>
      </c>
      <c r="J59" s="12">
        <f t="shared" si="2"/>
        <v>15.400000000000002</v>
      </c>
      <c r="K59" s="13">
        <v>26</v>
      </c>
      <c r="L59" s="13">
        <v>26</v>
      </c>
      <c r="M59" s="13">
        <v>26</v>
      </c>
      <c r="N59" s="16">
        <v>48</v>
      </c>
      <c r="O59" s="15">
        <f t="shared" si="3"/>
        <v>16800</v>
      </c>
      <c r="P59" s="17">
        <f t="shared" si="4"/>
        <v>739.2</v>
      </c>
      <c r="Q59" s="16">
        <v>120</v>
      </c>
      <c r="R59" s="16">
        <v>80</v>
      </c>
      <c r="S59" s="16">
        <v>118</v>
      </c>
      <c r="T59" s="30">
        <v>0.33984000000000003</v>
      </c>
      <c r="U59" t="s">
        <v>98</v>
      </c>
      <c r="V59" s="32" t="str">
        <f t="shared" si="5"/>
        <v xml:space="preserve">CAJA CARTON 250X250X250 MAX 350 PZAS/CAJA Y 48 CAJAS/PALET </v>
      </c>
    </row>
    <row r="60" spans="1:22" ht="13.5" customHeight="1" x14ac:dyDescent="0.2">
      <c r="A60" s="19" t="s">
        <v>23</v>
      </c>
      <c r="B60" s="6">
        <v>443000021893</v>
      </c>
      <c r="C60" s="6">
        <f t="shared" si="0"/>
        <v>443000021893</v>
      </c>
      <c r="D60" s="7" t="s">
        <v>82</v>
      </c>
      <c r="E60" s="8" t="s">
        <v>91</v>
      </c>
      <c r="F60" s="20" t="s">
        <v>92</v>
      </c>
      <c r="G60" s="21">
        <v>8.9999999999999993E-3</v>
      </c>
      <c r="H60" s="9">
        <f t="shared" si="1"/>
        <v>9.9000000000000008E-3</v>
      </c>
      <c r="I60" s="11">
        <v>1500</v>
      </c>
      <c r="J60" s="12">
        <f t="shared" si="2"/>
        <v>14.850000000000001</v>
      </c>
      <c r="K60" s="13">
        <v>26</v>
      </c>
      <c r="L60" s="13">
        <v>26</v>
      </c>
      <c r="M60" s="13">
        <v>26</v>
      </c>
      <c r="N60" s="16">
        <v>48</v>
      </c>
      <c r="O60" s="15">
        <f t="shared" si="3"/>
        <v>72000</v>
      </c>
      <c r="P60" s="17">
        <f t="shared" si="4"/>
        <v>712.80000000000007</v>
      </c>
      <c r="Q60" s="16">
        <v>120</v>
      </c>
      <c r="R60" s="16">
        <v>80</v>
      </c>
      <c r="S60" s="16">
        <v>118</v>
      </c>
      <c r="T60" s="30">
        <v>0.33984000000000003</v>
      </c>
      <c r="U60" t="s">
        <v>98</v>
      </c>
      <c r="V60" s="32" t="str">
        <f t="shared" si="5"/>
        <v xml:space="preserve">CAJA CARTON 250X250X250 MAX 1500 PZAS/CAJA Y 48 CAJAS/PALET </v>
      </c>
    </row>
    <row r="61" spans="1:22" ht="13.5" customHeight="1" x14ac:dyDescent="0.2">
      <c r="A61" s="19" t="s">
        <v>23</v>
      </c>
      <c r="B61" s="6">
        <v>443000021911</v>
      </c>
      <c r="C61" s="6">
        <f t="shared" si="0"/>
        <v>443000021911</v>
      </c>
      <c r="D61" s="7" t="s">
        <v>83</v>
      </c>
      <c r="E61" s="8" t="s">
        <v>91</v>
      </c>
      <c r="F61" s="20" t="s">
        <v>92</v>
      </c>
      <c r="G61" s="21">
        <v>8.0000000000000002E-3</v>
      </c>
      <c r="H61" s="9">
        <f t="shared" si="1"/>
        <v>8.8000000000000005E-3</v>
      </c>
      <c r="I61" s="11">
        <v>1250</v>
      </c>
      <c r="J61" s="12">
        <f t="shared" si="2"/>
        <v>11</v>
      </c>
      <c r="K61" s="13">
        <v>26</v>
      </c>
      <c r="L61" s="13">
        <v>26</v>
      </c>
      <c r="M61" s="13">
        <v>26</v>
      </c>
      <c r="N61" s="16">
        <v>48</v>
      </c>
      <c r="O61" s="15">
        <f t="shared" si="3"/>
        <v>60000</v>
      </c>
      <c r="P61" s="17">
        <f t="shared" si="4"/>
        <v>528</v>
      </c>
      <c r="Q61" s="16">
        <v>120</v>
      </c>
      <c r="R61" s="16">
        <v>80</v>
      </c>
      <c r="S61" s="16">
        <v>118</v>
      </c>
      <c r="T61" s="30">
        <v>0.33984000000000003</v>
      </c>
      <c r="U61" t="s">
        <v>98</v>
      </c>
      <c r="V61" s="32" t="str">
        <f t="shared" si="5"/>
        <v xml:space="preserve">CAJA CARTON 250X250X250 MAX 1250 PZAS/CAJA Y 48 CAJAS/PALET </v>
      </c>
    </row>
    <row r="62" spans="1:22" ht="13.5" customHeight="1" x14ac:dyDescent="0.2">
      <c r="A62" s="19" t="s">
        <v>23</v>
      </c>
      <c r="B62" s="6">
        <v>443000022005</v>
      </c>
      <c r="C62" s="6">
        <f t="shared" si="0"/>
        <v>443000022005</v>
      </c>
      <c r="D62" s="7" t="s">
        <v>84</v>
      </c>
      <c r="E62" s="8" t="s">
        <v>91</v>
      </c>
      <c r="F62" s="20" t="s">
        <v>92</v>
      </c>
      <c r="G62" s="21">
        <v>1.1259999999999999</v>
      </c>
      <c r="H62" s="9">
        <f t="shared" si="1"/>
        <v>1.2385999999999999</v>
      </c>
      <c r="I62" s="11">
        <v>300</v>
      </c>
      <c r="J62" s="12">
        <f t="shared" si="2"/>
        <v>371.58</v>
      </c>
      <c r="K62" s="13">
        <v>119</v>
      </c>
      <c r="L62" s="13">
        <v>79</v>
      </c>
      <c r="M62" s="13">
        <v>79</v>
      </c>
      <c r="N62" s="16">
        <v>1</v>
      </c>
      <c r="O62" s="15">
        <f t="shared" si="3"/>
        <v>300</v>
      </c>
      <c r="P62" s="17">
        <f t="shared" si="4"/>
        <v>371.58</v>
      </c>
      <c r="Q62" s="16">
        <v>120</v>
      </c>
      <c r="R62" s="16">
        <v>80</v>
      </c>
      <c r="S62" s="16">
        <v>94</v>
      </c>
      <c r="T62" s="30">
        <v>0.26496000000000003</v>
      </c>
      <c r="U62" t="s">
        <v>95</v>
      </c>
      <c r="V62" s="32" t="str">
        <f t="shared" si="5"/>
        <v xml:space="preserve">CAJA CARTON 1180X780X780 MAX 300 PZAS/CAJA Y 1 CAJAS/PALET </v>
      </c>
    </row>
    <row r="63" spans="1:22" ht="13.5" customHeight="1" x14ac:dyDescent="0.2">
      <c r="A63" s="19" t="s">
        <v>23</v>
      </c>
      <c r="B63" s="6">
        <v>443000022021</v>
      </c>
      <c r="C63" s="6">
        <f t="shared" si="0"/>
        <v>443000022021</v>
      </c>
      <c r="D63" s="7" t="s">
        <v>85</v>
      </c>
      <c r="E63" s="8" t="s">
        <v>91</v>
      </c>
      <c r="F63" s="20" t="s">
        <v>92</v>
      </c>
      <c r="G63" s="21">
        <v>10.210000000000001</v>
      </c>
      <c r="H63" s="9">
        <f t="shared" si="1"/>
        <v>11.231000000000002</v>
      </c>
      <c r="I63" s="11">
        <v>8</v>
      </c>
      <c r="J63" s="12">
        <f t="shared" si="2"/>
        <v>89.848000000000013</v>
      </c>
      <c r="K63" s="13">
        <v>102</v>
      </c>
      <c r="L63" s="13">
        <v>29</v>
      </c>
      <c r="M63" s="13">
        <v>29</v>
      </c>
      <c r="N63" s="16">
        <v>1</v>
      </c>
      <c r="O63" s="15">
        <f t="shared" si="3"/>
        <v>8</v>
      </c>
      <c r="P63" s="17">
        <f t="shared" si="4"/>
        <v>89.848000000000013</v>
      </c>
      <c r="Q63" s="16">
        <v>120</v>
      </c>
      <c r="R63" s="16">
        <v>80</v>
      </c>
      <c r="S63" s="16">
        <v>136</v>
      </c>
      <c r="T63" s="30">
        <v>0.26496000000000003</v>
      </c>
      <c r="U63" t="s">
        <v>100</v>
      </c>
      <c r="V63" s="32" t="str">
        <f t="shared" si="5"/>
        <v xml:space="preserve">CAJA CARTON 1010X285X280 MAX 8 PZAS/CAJA Y 1 CAJAS/PALET </v>
      </c>
    </row>
    <row r="64" spans="1:22" ht="13.5" customHeight="1" x14ac:dyDescent="0.2">
      <c r="A64" s="19" t="s">
        <v>23</v>
      </c>
      <c r="B64" s="6">
        <v>443000022026</v>
      </c>
      <c r="C64" s="6">
        <f t="shared" si="0"/>
        <v>443000022026</v>
      </c>
      <c r="D64" s="7" t="s">
        <v>86</v>
      </c>
      <c r="E64" s="8" t="s">
        <v>91</v>
      </c>
      <c r="F64" s="20" t="s">
        <v>92</v>
      </c>
      <c r="G64" s="21">
        <v>2.1520000000000001</v>
      </c>
      <c r="H64" s="9">
        <f t="shared" si="1"/>
        <v>2.3672000000000004</v>
      </c>
      <c r="I64" s="11">
        <v>40</v>
      </c>
      <c r="J64" s="12">
        <f t="shared" si="2"/>
        <v>94.688000000000017</v>
      </c>
      <c r="K64" s="13">
        <v>120</v>
      </c>
      <c r="L64" s="13">
        <v>80</v>
      </c>
      <c r="M64" s="13">
        <v>64</v>
      </c>
      <c r="N64" s="16">
        <v>1</v>
      </c>
      <c r="O64" s="15">
        <f t="shared" si="3"/>
        <v>40</v>
      </c>
      <c r="P64" s="17">
        <f t="shared" si="4"/>
        <v>94.688000000000017</v>
      </c>
      <c r="Q64" s="16">
        <v>120</v>
      </c>
      <c r="R64" s="16">
        <v>80</v>
      </c>
      <c r="S64" s="16">
        <v>78</v>
      </c>
      <c r="T64" s="30">
        <v>0.39744000000000007</v>
      </c>
      <c r="U64" t="s">
        <v>101</v>
      </c>
      <c r="V64" s="32" t="str">
        <f t="shared" si="5"/>
        <v xml:space="preserve">CAJA CARTON 1200X800640 MAX 40 PZAS/CAJA Y 1 CAJAS/PALET </v>
      </c>
    </row>
    <row r="65" spans="1:22" ht="13.5" customHeight="1" x14ac:dyDescent="0.2">
      <c r="A65" s="19" t="s">
        <v>23</v>
      </c>
      <c r="B65" s="6">
        <v>443000022027</v>
      </c>
      <c r="C65" s="6">
        <f t="shared" si="0"/>
        <v>443000022027</v>
      </c>
      <c r="D65" s="7" t="s">
        <v>87</v>
      </c>
      <c r="E65" s="8" t="s">
        <v>91</v>
      </c>
      <c r="F65" s="20" t="s">
        <v>92</v>
      </c>
      <c r="G65" s="21">
        <v>1.669</v>
      </c>
      <c r="H65" s="9">
        <f t="shared" si="1"/>
        <v>1.8359000000000001</v>
      </c>
      <c r="I65" s="11">
        <v>40</v>
      </c>
      <c r="J65" s="12">
        <f t="shared" si="2"/>
        <v>73.436000000000007</v>
      </c>
      <c r="K65" s="13">
        <v>120</v>
      </c>
      <c r="L65" s="13">
        <v>80</v>
      </c>
      <c r="M65" s="13">
        <v>64</v>
      </c>
      <c r="N65" s="16">
        <v>1</v>
      </c>
      <c r="O65" s="15">
        <f t="shared" si="3"/>
        <v>40</v>
      </c>
      <c r="P65" s="17">
        <f t="shared" si="4"/>
        <v>73.436000000000007</v>
      </c>
      <c r="Q65" s="16">
        <v>120</v>
      </c>
      <c r="R65" s="16">
        <v>80</v>
      </c>
      <c r="S65" s="16">
        <v>78</v>
      </c>
      <c r="T65" s="30">
        <v>0.26496000000000003</v>
      </c>
      <c r="U65" t="s">
        <v>101</v>
      </c>
      <c r="V65" s="32" t="str">
        <f t="shared" si="5"/>
        <v xml:space="preserve">CAJA CARTON 1200X800640 MAX 40 PZAS/CAJA Y 1 CAJAS/PALET </v>
      </c>
    </row>
    <row r="66" spans="1:22" ht="13.5" customHeight="1" x14ac:dyDescent="0.2">
      <c r="A66" s="19" t="s">
        <v>23</v>
      </c>
      <c r="B66" s="6">
        <v>443000022076</v>
      </c>
      <c r="C66" s="6">
        <f t="shared" si="0"/>
        <v>443000022076</v>
      </c>
      <c r="D66" s="7" t="s">
        <v>88</v>
      </c>
      <c r="E66" s="8" t="s">
        <v>91</v>
      </c>
      <c r="F66" s="20" t="s">
        <v>92</v>
      </c>
      <c r="G66" s="21">
        <v>0.14499999999999999</v>
      </c>
      <c r="H66" s="9">
        <f t="shared" si="1"/>
        <v>0.1595</v>
      </c>
      <c r="I66" s="11">
        <v>100</v>
      </c>
      <c r="J66" s="12">
        <f t="shared" si="2"/>
        <v>15.950000000000001</v>
      </c>
      <c r="K66" s="13">
        <v>26</v>
      </c>
      <c r="L66" s="13">
        <v>26</v>
      </c>
      <c r="M66" s="13">
        <v>26</v>
      </c>
      <c r="N66" s="16">
        <v>48</v>
      </c>
      <c r="O66" s="15">
        <f t="shared" si="3"/>
        <v>4800</v>
      </c>
      <c r="P66" s="17">
        <f t="shared" si="4"/>
        <v>765.6</v>
      </c>
      <c r="Q66" s="16">
        <v>120</v>
      </c>
      <c r="R66" s="16">
        <v>80</v>
      </c>
      <c r="S66" s="16">
        <v>118</v>
      </c>
      <c r="T66" s="30">
        <v>0.33984000000000003</v>
      </c>
      <c r="U66" t="s">
        <v>98</v>
      </c>
      <c r="V66" s="32" t="str">
        <f t="shared" si="5"/>
        <v xml:space="preserve">CAJA CARTON 250X250X250 MAX 100 PZAS/CAJA Y 48 CAJAS/PALET </v>
      </c>
    </row>
    <row r="67" spans="1:22" ht="13.5" customHeight="1" x14ac:dyDescent="0.2">
      <c r="A67" s="19" t="s">
        <v>23</v>
      </c>
      <c r="B67" s="6">
        <v>828800035201</v>
      </c>
      <c r="C67" s="6">
        <f t="shared" ref="C67:C68" si="6">B67</f>
        <v>828800035201</v>
      </c>
      <c r="D67" s="7" t="s">
        <v>89</v>
      </c>
      <c r="E67" s="8" t="s">
        <v>91</v>
      </c>
      <c r="F67" s="20" t="s">
        <v>92</v>
      </c>
      <c r="G67" s="21">
        <v>0.23899999999999999</v>
      </c>
      <c r="H67" s="9">
        <f t="shared" ref="H67:H68" si="7">G67*1.1</f>
        <v>0.26290000000000002</v>
      </c>
      <c r="I67" s="11">
        <v>60</v>
      </c>
      <c r="J67" s="12">
        <f t="shared" ref="J67:J68" si="8">I67*H67</f>
        <v>15.774000000000001</v>
      </c>
      <c r="K67" s="13">
        <v>26</v>
      </c>
      <c r="L67" s="13">
        <v>26</v>
      </c>
      <c r="M67" s="13">
        <v>26</v>
      </c>
      <c r="N67" s="16">
        <v>48</v>
      </c>
      <c r="O67" s="15">
        <f t="shared" si="3"/>
        <v>2880</v>
      </c>
      <c r="P67" s="17">
        <f t="shared" ref="P67:P68" si="9">O67*H67</f>
        <v>757.15200000000004</v>
      </c>
      <c r="Q67" s="16">
        <v>120</v>
      </c>
      <c r="R67" s="16">
        <v>80</v>
      </c>
      <c r="S67" s="16">
        <v>118</v>
      </c>
      <c r="T67" s="30">
        <v>0.33984000000000003</v>
      </c>
      <c r="U67" t="s">
        <v>98</v>
      </c>
      <c r="V67" s="32" t="str">
        <f t="shared" ref="V67:V68" si="10">CONCATENATE(U67," MAX ",I67," PZAS/CAJA Y ",N67," CAJAS/PALET ")</f>
        <v xml:space="preserve">CAJA CARTON 250X250X250 MAX 60 PZAS/CAJA Y 48 CAJAS/PALET </v>
      </c>
    </row>
    <row r="68" spans="1:22" ht="13.5" customHeight="1" x14ac:dyDescent="0.2">
      <c r="A68" s="19" t="s">
        <v>23</v>
      </c>
      <c r="B68" s="6">
        <v>828800065121</v>
      </c>
      <c r="C68" s="6">
        <f t="shared" si="6"/>
        <v>828800065121</v>
      </c>
      <c r="D68" s="7" t="s">
        <v>90</v>
      </c>
      <c r="E68" s="8" t="s">
        <v>91</v>
      </c>
      <c r="F68" s="20" t="s">
        <v>92</v>
      </c>
      <c r="G68" s="21">
        <v>8.0000000000000002E-3</v>
      </c>
      <c r="H68" s="9">
        <f t="shared" si="7"/>
        <v>8.8000000000000005E-3</v>
      </c>
      <c r="I68" s="11">
        <v>1812</v>
      </c>
      <c r="J68" s="12">
        <f t="shared" si="8"/>
        <v>15.945600000000001</v>
      </c>
      <c r="K68" s="13">
        <v>51</v>
      </c>
      <c r="L68" s="13">
        <v>31</v>
      </c>
      <c r="M68" s="13">
        <v>31</v>
      </c>
      <c r="N68" s="16">
        <v>16</v>
      </c>
      <c r="O68" s="15">
        <f t="shared" si="3"/>
        <v>28992</v>
      </c>
      <c r="P68" s="17">
        <f t="shared" si="9"/>
        <v>255.12960000000001</v>
      </c>
      <c r="Q68" s="16">
        <v>120</v>
      </c>
      <c r="R68" s="16">
        <v>80</v>
      </c>
      <c r="S68" s="16">
        <v>138</v>
      </c>
      <c r="T68" s="30">
        <v>0.39744000000000007</v>
      </c>
      <c r="U68" t="s">
        <v>96</v>
      </c>
      <c r="V68" s="32" t="str">
        <f t="shared" si="10"/>
        <v xml:space="preserve">CAJA CARTON 500X300X300 MAX 1812 PZAS/CAJA Y 16 CAJAS/PALET </v>
      </c>
    </row>
    <row r="71" spans="1:22" x14ac:dyDescent="0.2">
      <c r="A71" s="10" t="s">
        <v>19</v>
      </c>
      <c r="K71"/>
      <c r="L71"/>
      <c r="M71"/>
    </row>
    <row r="72" spans="1:22" x14ac:dyDescent="0.2">
      <c r="A72" s="14" t="s">
        <v>20</v>
      </c>
      <c r="K72"/>
      <c r="L72"/>
      <c r="M72"/>
    </row>
    <row r="73" spans="1:22" x14ac:dyDescent="0.2">
      <c r="A73" s="18" t="s">
        <v>21</v>
      </c>
      <c r="K73"/>
      <c r="L73"/>
      <c r="M73"/>
    </row>
  </sheetData>
  <autoFilter ref="A1:U68" xr:uid="{35B9D6F7-F2FB-4DA1-8F80-EB8827D52FE9}"/>
  <pageMargins left="0.7" right="0.7" top="0.75" bottom="0.75" header="0.3" footer="0.3"/>
  <pageSetup paperSize="9" orientation="portrait" horizontalDpi="4294967293" r:id="rId1"/>
  <headerFooter>
    <oddHeader>&amp;L&amp;"Calibri"&amp;10&amp;K000000 Classified&amp;1#_x000D_</odd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90a6909-fa11-490b-a200-8c0d02a178c1" xsi:nil="true"/>
    <lcf76f155ced4ddcb4097134ff3c332f xmlns="e227dbfa-c65a-4a20-a409-22e16670eb3b">
      <Terms xmlns="http://schemas.microsoft.com/office/infopath/2007/PartnerControls"/>
    </lcf76f155ced4ddcb4097134ff3c332f>
    <_Flow_SignoffStatus xmlns="e227dbfa-c65a-4a20-a409-22e16670eb3b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AC3B9EE5CA774439D18E0D111449E38" ma:contentTypeVersion="18" ma:contentTypeDescription="Create a new document." ma:contentTypeScope="" ma:versionID="89b28924f2161efe159110f616876cb5">
  <xsd:schema xmlns:xsd="http://www.w3.org/2001/XMLSchema" xmlns:xs="http://www.w3.org/2001/XMLSchema" xmlns:p="http://schemas.microsoft.com/office/2006/metadata/properties" xmlns:ns2="e227dbfa-c65a-4a20-a409-22e16670eb3b" xmlns:ns3="ad40cedd-e8cb-40f7-8629-75833e8c61aa" xmlns:ns4="490a6909-fa11-490b-a200-8c0d02a178c1" targetNamespace="http://schemas.microsoft.com/office/2006/metadata/properties" ma:root="true" ma:fieldsID="1b9d6a9f9283d655cacc589d349645f2" ns2:_="" ns3:_="" ns4:_="">
    <xsd:import namespace="e227dbfa-c65a-4a20-a409-22e16670eb3b"/>
    <xsd:import namespace="ad40cedd-e8cb-40f7-8629-75833e8c61aa"/>
    <xsd:import namespace="490a6909-fa11-490b-a200-8c0d02a178c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3:SharedWithUsers" minOccurs="0"/>
                <xsd:element ref="ns3:SharedWithDetails" minOccurs="0"/>
                <xsd:element ref="ns2:_Flow_SignoffStatus" minOccurs="0"/>
                <xsd:element ref="ns2:lcf76f155ced4ddcb4097134ff3c332f" minOccurs="0"/>
                <xsd:element ref="ns4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227dbfa-c65a-4a20-a409-22e16670eb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_Flow_SignoffStatus" ma:index="21" nillable="true" ma:displayName="Sign-off status" ma:internalName="Sign_x002d_off_x0020_status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82bfcd88-4be3-4a49-9a62-b1f39ccf10b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d40cedd-e8cb-40f7-8629-75833e8c61aa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0a6909-fa11-490b-a200-8c0d02a178c1" elementFormDefault="qualified">
    <xsd:import namespace="http://schemas.microsoft.com/office/2006/documentManagement/types"/>
    <xsd:import namespace="http://schemas.microsoft.com/office/infopath/2007/PartnerControls"/>
    <xsd:element name="TaxCatchAll" ma:index="24" nillable="true" ma:displayName="Taxonomy Catch All Column" ma:hidden="true" ma:list="{0387fedb-d67d-42e4-9e78-042122eeb3b8}" ma:internalName="TaxCatchAll" ma:showField="CatchAllData" ma:web="ad40cedd-e8cb-40f7-8629-75833e8c61a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6C87C9A-CAE2-4BA3-8EA8-203CE92A6C9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95CDB35-E8DA-490F-BF8E-E261F33D409F}">
  <ds:schemaRefs>
    <ds:schemaRef ds:uri="http://schemas.microsoft.com/office/2006/metadata/properties"/>
    <ds:schemaRef ds:uri="http://schemas.microsoft.com/office/infopath/2007/PartnerControls"/>
    <ds:schemaRef ds:uri="490a6909-fa11-490b-a200-8c0d02a178c1"/>
    <ds:schemaRef ds:uri="e227dbfa-c65a-4a20-a409-22e16670eb3b"/>
  </ds:schemaRefs>
</ds:datastoreItem>
</file>

<file path=customXml/itemProps3.xml><?xml version="1.0" encoding="utf-8"?>
<ds:datastoreItem xmlns:ds="http://schemas.openxmlformats.org/officeDocument/2006/customXml" ds:itemID="{F7093478-2E07-452A-8CAA-F30FCC4915E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227dbfa-c65a-4a20-a409-22e16670eb3b"/>
    <ds:schemaRef ds:uri="ad40cedd-e8cb-40f7-8629-75833e8c61aa"/>
    <ds:schemaRef ds:uri="490a6909-fa11-490b-a200-8c0d02a178c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packing details</vt:lpstr>
      <vt:lpstr>RELLENO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Samantha Aldas</dc:creator>
  <cp:lastModifiedBy>Alejandro Obregón Rodríguez</cp:lastModifiedBy>
  <dcterms:created xsi:type="dcterms:W3CDTF">2023-07-17T09:49:46Z</dcterms:created>
  <dcterms:modified xsi:type="dcterms:W3CDTF">2023-11-23T14:00:11Z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0f7727a-510c-40ce-a418-7fdfc8e6513f_Enabled">
    <vt:lpwstr>true</vt:lpwstr>
  </property>
  <property fmtid="{D5CDD505-2E9C-101B-9397-08002B2CF9AE}" pid="3" name="MSIP_Label_00f7727a-510c-40ce-a418-7fdfc8e6513f_SetDate">
    <vt:lpwstr>2023-07-17T09:51:02Z</vt:lpwstr>
  </property>
  <property fmtid="{D5CDD505-2E9C-101B-9397-08002B2CF9AE}" pid="4" name="MSIP_Label_00f7727a-510c-40ce-a418-7fdfc8e6513f_Method">
    <vt:lpwstr>Standard</vt:lpwstr>
  </property>
  <property fmtid="{D5CDD505-2E9C-101B-9397-08002B2CF9AE}" pid="5" name="MSIP_Label_00f7727a-510c-40ce-a418-7fdfc8e6513f_Name">
    <vt:lpwstr>Classified (without encryption)</vt:lpwstr>
  </property>
  <property fmtid="{D5CDD505-2E9C-101B-9397-08002B2CF9AE}" pid="6" name="MSIP_Label_00f7727a-510c-40ce-a418-7fdfc8e6513f_SiteId">
    <vt:lpwstr>75b2f54b-feff-400d-8e0b-67102edb9a23</vt:lpwstr>
  </property>
  <property fmtid="{D5CDD505-2E9C-101B-9397-08002B2CF9AE}" pid="7" name="MSIP_Label_00f7727a-510c-40ce-a418-7fdfc8e6513f_ActionId">
    <vt:lpwstr>deaa82f4-0445-42f7-baeb-544688237063</vt:lpwstr>
  </property>
  <property fmtid="{D5CDD505-2E9C-101B-9397-08002B2CF9AE}" pid="8" name="MSIP_Label_00f7727a-510c-40ce-a418-7fdfc8e6513f_ContentBits">
    <vt:lpwstr>1</vt:lpwstr>
  </property>
  <property fmtid="{D5CDD505-2E9C-101B-9397-08002B2CF9AE}" pid="9" name="ContentTypeId">
    <vt:lpwstr>0x0101009AC3B9EE5CA774439D18E0D111449E38</vt:lpwstr>
  </property>
  <property fmtid="{D5CDD505-2E9C-101B-9397-08002B2CF9AE}" pid="10" name="MediaServiceImageTags">
    <vt:lpwstr/>
  </property>
</Properties>
</file>