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/2sIGkNAKFue9d2OwWOyPauENZ5ZuP/yAOAGca9q9mM="/>
    </ext>
  </extLst>
</workbook>
</file>

<file path=xl/sharedStrings.xml><?xml version="1.0" encoding="utf-8"?>
<sst xmlns="http://schemas.openxmlformats.org/spreadsheetml/2006/main" count="26" uniqueCount="25">
  <si>
    <t>PIE DE REY =&gt; calibrador vernier</t>
  </si>
  <si>
    <t>Volumen</t>
  </si>
  <si>
    <t>Densidad (g/cm^3)</t>
  </si>
  <si>
    <t>incert. Densidad</t>
  </si>
  <si>
    <t>Incertidumbre del volumen (cm^3)</t>
  </si>
  <si>
    <t>Tornillo</t>
  </si>
  <si>
    <t>Pie de Rey</t>
  </si>
  <si>
    <t>pesa</t>
  </si>
  <si>
    <t>CUBO DE MADERA</t>
  </si>
  <si>
    <t>LARGO ± 0.05</t>
  </si>
  <si>
    <t>ANCHO ± 0.05</t>
  </si>
  <si>
    <t>MASA ± 0.01 gr</t>
  </si>
  <si>
    <t>ALTO ± 0.05</t>
  </si>
  <si>
    <t>TUERCA</t>
  </si>
  <si>
    <t>CILINDRO</t>
  </si>
  <si>
    <t>DIAMETRO ± 0.05</t>
  </si>
  <si>
    <t>ALTO</t>
  </si>
  <si>
    <t>ESFERA</t>
  </si>
  <si>
    <t>DIAMETO ± 0.01</t>
  </si>
  <si>
    <t>MICRÓMETRO</t>
  </si>
  <si>
    <t>2*a  ± 0.05</t>
  </si>
  <si>
    <t>H ± 0.05</t>
  </si>
  <si>
    <t>L ± 0.05</t>
  </si>
  <si>
    <t>DIAMETRO INTERNO± 0.05</t>
  </si>
  <si>
    <t>NOTA: Todas las medidas menos el peso estan en milimetros (mm)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</si>
</sst>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0.00000"/>
    <numFmt numFmtId="166" formatCode="0.000"/>
  </numFmts>
  <fonts count="4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/>
    </xf>
    <xf borderId="4" fillId="0" fontId="3" numFmtId="0" xfId="0" applyBorder="1" applyFont="1"/>
    <xf borderId="0" fillId="0" fontId="3" numFmtId="0" xfId="0" applyAlignment="1" applyFont="1">
      <alignment readingOrder="0"/>
    </xf>
    <xf borderId="5" fillId="0" fontId="1" numFmtId="0" xfId="0" applyAlignment="1" applyBorder="1" applyFont="1">
      <alignment horizontal="center"/>
    </xf>
    <xf borderId="6" fillId="0" fontId="2" numFmtId="0" xfId="0" applyBorder="1" applyFont="1"/>
    <xf borderId="4" fillId="0" fontId="1" numFmtId="0" xfId="0" applyAlignment="1" applyBorder="1" applyFont="1">
      <alignment horizontal="center"/>
    </xf>
    <xf borderId="4" fillId="0" fontId="1" numFmtId="0" xfId="0" applyBorder="1" applyFont="1"/>
    <xf borderId="0" fillId="0" fontId="1" numFmtId="0" xfId="0" applyAlignment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4" fillId="0" fontId="1" numFmtId="4" xfId="0" applyAlignment="1" applyBorder="1" applyFont="1" applyNumberFormat="1">
      <alignment horizontal="center"/>
    </xf>
    <xf borderId="4" fillId="0" fontId="1" numFmtId="4" xfId="0" applyAlignment="1" applyBorder="1" applyFont="1" applyNumberFormat="1">
      <alignment horizontal="center" readingOrder="0"/>
    </xf>
    <xf borderId="4" fillId="0" fontId="3" numFmtId="11" xfId="0" applyBorder="1" applyFont="1" applyNumberFormat="1"/>
    <xf borderId="4" fillId="0" fontId="3" numFmtId="164" xfId="0" applyBorder="1" applyFont="1" applyNumberFormat="1"/>
    <xf borderId="4" fillId="0" fontId="3" numFmtId="165" xfId="0" applyBorder="1" applyFont="1" applyNumberFormat="1"/>
    <xf borderId="4" fillId="0" fontId="3" numFmtId="166" xfId="0" applyBorder="1" applyFont="1" applyNumberFormat="1"/>
    <xf borderId="6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0</xdr:rowOff>
    </xdr:from>
    <xdr:ext cx="2543175" cy="20002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0.71"/>
    <col customWidth="1" min="8" max="8" width="18.14"/>
    <col customWidth="1" min="9" max="10" width="20.0"/>
    <col customWidth="1" min="11" max="11" width="23.57"/>
    <col customWidth="1" min="12" max="12" width="27.29"/>
    <col customWidth="1" min="13" max="13" width="15.57"/>
    <col customWidth="1" min="14" max="14" width="10.71"/>
    <col customWidth="1" min="15" max="15" width="20.43"/>
    <col customWidth="1" min="16" max="16" width="17.57"/>
    <col customWidth="1" min="17" max="17" width="35.57"/>
    <col customWidth="1" min="18" max="27" width="10.71"/>
  </cols>
  <sheetData>
    <row r="1" ht="14.25" customHeight="1">
      <c r="F1" s="1" t="s">
        <v>0</v>
      </c>
      <c r="G1" s="2"/>
      <c r="H1" s="2"/>
      <c r="I1" s="2"/>
      <c r="J1" s="2"/>
      <c r="K1" s="3"/>
      <c r="M1" s="4" t="s">
        <v>1</v>
      </c>
      <c r="N1" s="5"/>
      <c r="O1" s="4" t="s">
        <v>2</v>
      </c>
      <c r="P1" s="4" t="s">
        <v>3</v>
      </c>
      <c r="Q1" s="4" t="s">
        <v>4</v>
      </c>
      <c r="T1" s="6" t="s">
        <v>5</v>
      </c>
      <c r="V1" s="6" t="s">
        <v>6</v>
      </c>
      <c r="W1" s="6" t="s">
        <v>7</v>
      </c>
    </row>
    <row r="2" ht="14.25" customHeight="1">
      <c r="F2" s="7" t="s">
        <v>8</v>
      </c>
      <c r="G2" s="8"/>
      <c r="H2" s="9" t="s">
        <v>9</v>
      </c>
      <c r="I2" s="9" t="s">
        <v>10</v>
      </c>
      <c r="J2" s="9" t="s">
        <v>11</v>
      </c>
      <c r="K2" s="9" t="s">
        <v>12</v>
      </c>
      <c r="M2" s="10"/>
      <c r="N2" s="5"/>
      <c r="O2" s="5"/>
      <c r="P2" s="5"/>
      <c r="Q2" s="5"/>
      <c r="T2" s="6">
        <v>0.01</v>
      </c>
      <c r="V2" s="6">
        <v>0.05</v>
      </c>
      <c r="W2" s="6">
        <v>0.01</v>
      </c>
    </row>
    <row r="3" ht="14.25" customHeight="1">
      <c r="B3" s="11" t="s">
        <v>13</v>
      </c>
      <c r="E3" s="12"/>
      <c r="F3" s="13"/>
      <c r="G3" s="14"/>
      <c r="H3" s="15">
        <v>58.4</v>
      </c>
      <c r="I3" s="16">
        <v>39.175</v>
      </c>
      <c r="J3" s="15">
        <v>52.24</v>
      </c>
      <c r="K3" s="15">
        <v>35.3</v>
      </c>
      <c r="M3" s="5">
        <f>PRODUCT(K3,I3,H3)</f>
        <v>80760.046</v>
      </c>
      <c r="N3" s="17">
        <f>M3/1000000000</f>
        <v>0.000080760046</v>
      </c>
      <c r="O3" s="18">
        <f>J3/(M3/1000)</f>
        <v>0.6468545102</v>
      </c>
      <c r="P3" s="19">
        <f>(W2/J3)+((Q3)/(M3/1000))*O3</f>
        <v>0.002487058564</v>
      </c>
      <c r="Q3" s="20">
        <f>((V2/H3)+(V2/I3)+(V2/K3))*M3/1000</f>
        <v>0.286610875</v>
      </c>
    </row>
    <row r="4" ht="14.25" customHeight="1">
      <c r="F4" s="7" t="s">
        <v>14</v>
      </c>
      <c r="G4" s="8"/>
      <c r="H4" s="15" t="s">
        <v>15</v>
      </c>
      <c r="I4" s="15" t="s">
        <v>16</v>
      </c>
      <c r="J4" s="15"/>
      <c r="K4" s="15"/>
      <c r="M4" s="5"/>
      <c r="N4" s="17"/>
      <c r="O4" s="5"/>
      <c r="P4" s="5"/>
      <c r="Q4" s="5"/>
    </row>
    <row r="5" ht="14.25" customHeight="1">
      <c r="F5" s="13"/>
      <c r="G5" s="14"/>
      <c r="H5" s="15">
        <v>25.15</v>
      </c>
      <c r="I5" s="15">
        <v>18.25</v>
      </c>
      <c r="J5" s="15">
        <v>68.6</v>
      </c>
      <c r="K5" s="15"/>
      <c r="M5" s="5">
        <f>PRODUCT(PI(),H5/2,H5/2,I5)</f>
        <v>9066.271679</v>
      </c>
      <c r="N5" s="17">
        <f>M5/1000000000</f>
        <v>0.000009066271679</v>
      </c>
      <c r="O5" s="5">
        <f>J5/(M5/1000)</f>
        <v>7.566506104</v>
      </c>
      <c r="P5" s="5">
        <f>(W2/J5)+(Q5/(M5/1000))*O5</f>
        <v>0.05096143765</v>
      </c>
      <c r="Q5" s="18">
        <f>((2*((V2/2)/(H5/2))+(V2/I5))/1000)*(M5)</f>
        <v>0.06088789444</v>
      </c>
    </row>
    <row r="6" ht="14.25" customHeight="1">
      <c r="F6" s="7" t="s">
        <v>17</v>
      </c>
      <c r="G6" s="8"/>
      <c r="H6" s="15" t="s">
        <v>18</v>
      </c>
      <c r="I6" s="15"/>
      <c r="J6" s="15"/>
      <c r="K6" s="15"/>
      <c r="L6" s="21" t="s">
        <v>19</v>
      </c>
      <c r="M6" s="5"/>
      <c r="N6" s="17"/>
      <c r="O6" s="5"/>
      <c r="P6" s="5"/>
      <c r="Q6" s="5"/>
    </row>
    <row r="7" ht="14.25" customHeight="1">
      <c r="F7" s="13"/>
      <c r="G7" s="14"/>
      <c r="H7" s="15">
        <v>17.41</v>
      </c>
      <c r="I7" s="15"/>
      <c r="J7" s="15">
        <v>23.06</v>
      </c>
      <c r="K7" s="15"/>
      <c r="L7" s="14"/>
      <c r="M7" s="5">
        <f>PRODUCT(4/3,PI(),POW(H7/2,3))</f>
        <v>2763.089393</v>
      </c>
      <c r="N7" s="17">
        <f>M7/1000000000</f>
        <v>0.000002763089393</v>
      </c>
      <c r="O7" s="5">
        <f>J7/(M7/1000)</f>
        <v>8.34573071</v>
      </c>
      <c r="P7" s="5">
        <f>((W2/J7)+(Q7/(M7/1000)))*O7</f>
        <v>0.01800006332</v>
      </c>
      <c r="Q7" s="18">
        <f>3*((T2/2)/(H7/2))*M7/1000</f>
        <v>0.004761210901</v>
      </c>
    </row>
    <row r="8" ht="14.25" customHeight="1">
      <c r="F8" s="7" t="s">
        <v>13</v>
      </c>
      <c r="G8" s="8"/>
      <c r="H8" s="16" t="s">
        <v>20</v>
      </c>
      <c r="I8" s="16" t="s">
        <v>21</v>
      </c>
      <c r="J8" s="15"/>
      <c r="K8" s="16" t="s">
        <v>22</v>
      </c>
      <c r="L8" s="22" t="s">
        <v>23</v>
      </c>
      <c r="M8" s="5"/>
      <c r="N8" s="17"/>
      <c r="O8" s="5"/>
      <c r="P8" s="5"/>
      <c r="Q8" s="5"/>
    </row>
    <row r="9" ht="14.25" customHeight="1">
      <c r="F9" s="13"/>
      <c r="G9" s="14"/>
      <c r="H9" s="16">
        <v>15.35</v>
      </c>
      <c r="I9" s="16">
        <v>8.25</v>
      </c>
      <c r="J9" s="15">
        <v>8.64</v>
      </c>
      <c r="K9" s="16">
        <v>9.0</v>
      </c>
      <c r="L9" s="22">
        <v>7.4</v>
      </c>
      <c r="M9" s="5">
        <f>PRODUCT(MINUS(PRODUCT(3,H9/2,K9),PRODUCT(PI(),L9/2,L9/2)),I9)</f>
        <v>1354.786922</v>
      </c>
      <c r="N9" s="17">
        <f>M9/1000000000</f>
        <v>0.000001354786922</v>
      </c>
      <c r="O9" s="5"/>
      <c r="P9" s="5"/>
      <c r="Q9" s="18" t="str">
        <f>(V9/H10)+(V9/I10)+(V9/K10)</f>
        <v>#DIV/0!</v>
      </c>
    </row>
    <row r="10" ht="14.25" customHeight="1">
      <c r="F10" s="11"/>
      <c r="G10" s="11"/>
      <c r="H10" s="11"/>
      <c r="I10" s="11"/>
      <c r="J10" s="11"/>
      <c r="K10" s="23"/>
    </row>
    <row r="11" ht="14.25" customHeight="1">
      <c r="F11" s="11" t="s">
        <v>24</v>
      </c>
    </row>
    <row r="12" ht="14.25" customHeight="1"/>
    <row r="13" ht="14.25" customHeight="1"/>
    <row r="14" ht="14.25" customHeight="1">
      <c r="F14" s="11"/>
      <c r="G14" s="11"/>
      <c r="H14" s="11"/>
      <c r="I14" s="11"/>
      <c r="J14" s="11"/>
      <c r="K14" s="23"/>
    </row>
    <row r="15" ht="14.25" customHeight="1">
      <c r="F15" s="11"/>
      <c r="G15" s="11"/>
      <c r="H15" s="11"/>
      <c r="I15" s="11"/>
      <c r="J15" s="11"/>
      <c r="K15" s="23"/>
    </row>
    <row r="16" ht="14.25" customHeight="1">
      <c r="F16" s="11"/>
      <c r="G16" s="11"/>
      <c r="H16" s="11"/>
      <c r="I16" s="11"/>
      <c r="J16" s="11"/>
      <c r="K16" s="23"/>
    </row>
    <row r="17" ht="14.25" customHeight="1">
      <c r="F17" s="11"/>
      <c r="G17" s="11"/>
      <c r="H17" s="11"/>
      <c r="I17" s="11"/>
      <c r="J17" s="11"/>
      <c r="K17" s="23"/>
    </row>
    <row r="18" ht="14.25" customHeight="1">
      <c r="F18" s="11"/>
      <c r="G18" s="11"/>
      <c r="H18" s="11"/>
      <c r="I18" s="11"/>
      <c r="J18" s="11"/>
      <c r="K18" s="23"/>
    </row>
    <row r="19" ht="14.25" customHeight="1">
      <c r="F19" s="11"/>
      <c r="G19" s="11"/>
      <c r="H19" s="11"/>
      <c r="I19" s="11"/>
      <c r="J19" s="11"/>
      <c r="K19" s="23"/>
    </row>
    <row r="20" ht="14.25" customHeight="1">
      <c r="F20" s="11"/>
      <c r="G20" s="11"/>
      <c r="H20" s="11"/>
      <c r="I20" s="11"/>
      <c r="J20" s="11"/>
      <c r="K20" s="23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F1:K1"/>
    <mergeCell ref="F2:G3"/>
    <mergeCell ref="B3:E3"/>
    <mergeCell ref="F4:G5"/>
    <mergeCell ref="F6:G7"/>
    <mergeCell ref="L6:L7"/>
    <mergeCell ref="F8:G9"/>
    <mergeCell ref="F11:K1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2025-03-20T17:56:32Z</dcterms:created>
  <dc:creator>USUARIO</dc:creator>
</cp:coreProperties>
</file>