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OneDrive\Docencia\Simulacion\2020\"/>
    </mc:Choice>
  </mc:AlternateContent>
  <xr:revisionPtr revIDLastSave="561" documentId="8_{DF3BF31B-6388-4796-837E-CED08FB6A30C}" xr6:coauthVersionLast="44" xr6:coauthVersionMax="44" xr10:uidLastSave="{820022BE-A607-475F-84FC-6C4E1F763999}"/>
  <bookViews>
    <workbookView xWindow="-110" yWindow="-110" windowWidth="19420" windowHeight="10420" activeTab="3" xr2:uid="{97E2F43A-2ECA-4EA8-AF7C-A408768F311A}"/>
  </bookViews>
  <sheets>
    <sheet name="Ejemplo 3.4" sheetId="1" r:id="rId1"/>
    <sheet name="Generación de automoviles" sheetId="3" r:id="rId2"/>
    <sheet name="Ejemplo 3.5" sheetId="2" r:id="rId3"/>
    <sheet name="Generación tiempo atenció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4" l="1"/>
  <c r="G15" i="4"/>
  <c r="G16" i="4" s="1"/>
  <c r="G19" i="4" s="1"/>
  <c r="F10" i="4" s="1"/>
  <c r="D17" i="4"/>
  <c r="D16" i="4"/>
  <c r="B22" i="4"/>
  <c r="C10" i="4" s="1"/>
  <c r="B34" i="3"/>
  <c r="B35" i="3"/>
  <c r="B36" i="3"/>
  <c r="B29" i="3"/>
  <c r="B30" i="3"/>
  <c r="B31" i="3"/>
  <c r="B32" i="3"/>
  <c r="B33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6" i="3"/>
  <c r="C6" i="3" s="1"/>
  <c r="B7" i="3"/>
  <c r="D18" i="4" l="1"/>
  <c r="D19" i="4" s="1"/>
  <c r="D20" i="4" s="1"/>
  <c r="D10" i="4" s="1"/>
  <c r="E10" i="4" s="1"/>
  <c r="H10" i="4" s="1"/>
  <c r="D24" i="4" s="1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</calcChain>
</file>

<file path=xl/sharedStrings.xml><?xml version="1.0" encoding="utf-8"?>
<sst xmlns="http://schemas.openxmlformats.org/spreadsheetml/2006/main" count="69" uniqueCount="53">
  <si>
    <t xml:space="preserve">Nº Automoviles/hora </t>
  </si>
  <si>
    <t>Orden</t>
  </si>
  <si>
    <t>tiempos de atención (t)</t>
  </si>
  <si>
    <t>autofit of distributions</t>
  </si>
  <si>
    <t xml:space="preserve">   Binomial(102, 0.148)  </t>
  </si>
  <si>
    <t>do not reject</t>
  </si>
  <si>
    <t xml:space="preserve">   Poisson(15.1)</t>
  </si>
  <si>
    <t>distribution</t>
  </si>
  <si>
    <t>rank</t>
  </si>
  <si>
    <t>acceptance</t>
  </si>
  <si>
    <t>Acceptance</t>
  </si>
  <si>
    <t xml:space="preserve">   distribution</t>
  </si>
  <si>
    <t xml:space="preserve">Lognormal(5, 1.42, 0.604) </t>
  </si>
  <si>
    <t>Uniform(5, 14.8)</t>
  </si>
  <si>
    <t>Exponential(5, 4.79)</t>
  </si>
  <si>
    <t xml:space="preserve">    reject</t>
  </si>
  <si>
    <t>Para representar que una variable aleatoria X sigue una distribución binomial de parámetros n y p, se escribe:</t>
  </si>
  <si>
    <t>Para Poisson:</t>
  </si>
  <si>
    <r>
      <rPr>
        <sz val="11"/>
        <color theme="1"/>
        <rFont val="Times New Roman"/>
        <family val="1"/>
      </rPr>
      <t>λ</t>
    </r>
    <r>
      <rPr>
        <sz val="11"/>
        <color theme="1"/>
        <rFont val="Calibri"/>
        <family val="2"/>
      </rPr>
      <t>=</t>
    </r>
  </si>
  <si>
    <t>Consideramos entonces una Distribución log-normal</t>
  </si>
  <si>
    <t>con:</t>
  </si>
  <si>
    <t>x=</t>
  </si>
  <si>
    <t>μ=</t>
  </si>
  <si>
    <t>σ=</t>
  </si>
  <si>
    <t>x</t>
  </si>
  <si>
    <t>P(x)</t>
  </si>
  <si>
    <t>p(x)</t>
  </si>
  <si>
    <r>
      <rPr>
        <sz val="22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i</t>
    </r>
  </si>
  <si>
    <r>
      <rPr>
        <sz val="18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i</t>
    </r>
  </si>
  <si>
    <t>Generados Stat Fit</t>
  </si>
  <si>
    <t>ri</t>
  </si>
  <si>
    <t>Sumatoria=</t>
  </si>
  <si>
    <t>σ2=</t>
  </si>
  <si>
    <t>μ2=</t>
  </si>
  <si>
    <t>σ2/μ2=</t>
  </si>
  <si>
    <t>1+σ2/μ2=</t>
  </si>
  <si>
    <t>Ln (1+σ2/μ2)=</t>
  </si>
  <si>
    <t>datos</t>
  </si>
  <si>
    <t>a</t>
  </si>
  <si>
    <t>b</t>
  </si>
  <si>
    <t>a*b</t>
  </si>
  <si>
    <t>μ2 + σ2 =</t>
  </si>
  <si>
    <t>μ2 =</t>
  </si>
  <si>
    <t>σ2 =</t>
  </si>
  <si>
    <t>=</t>
  </si>
  <si>
    <t>A</t>
  </si>
  <si>
    <t>B</t>
  </si>
  <si>
    <t>A+B</t>
  </si>
  <si>
    <t>Ni</t>
  </si>
  <si>
    <t>Xi=</t>
  </si>
  <si>
    <t>LNi=</t>
  </si>
  <si>
    <t>Xi = Vinicial + LNi</t>
  </si>
  <si>
    <t>Valor Inicial=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</si>
</sst>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1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" xfId="0" applyFill="1" applyBorder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5" borderId="1" xfId="0" applyFill="1" applyBorder="1" applyAlignment="1">
      <alignment horizontal="center"/>
    </xf>
    <xf numFmtId="0" fontId="0" fillId="0" borderId="3" xfId="0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0" fillId="0" borderId="6" xfId="0" applyBorder="1"/>
    <xf numFmtId="0" fontId="0" fillId="6" borderId="7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5" xfId="0" applyFill="1" applyBorder="1"/>
    <xf numFmtId="0" fontId="0" fillId="6" borderId="0" xfId="0" applyFill="1" applyBorder="1"/>
    <xf numFmtId="0" fontId="0" fillId="0" borderId="0" xfId="0" applyBorder="1"/>
    <xf numFmtId="0" fontId="0" fillId="6" borderId="9" xfId="0" applyFill="1" applyBorder="1"/>
    <xf numFmtId="0" fontId="0" fillId="0" borderId="9" xfId="0" applyBorder="1"/>
    <xf numFmtId="0" fontId="0" fillId="0" borderId="0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4" xfId="0" applyBorder="1"/>
    <xf numFmtId="0" fontId="0" fillId="0" borderId="11" xfId="0" applyBorder="1"/>
    <xf numFmtId="0" fontId="1" fillId="7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/>
    <xf numFmtId="0" fontId="8" fillId="9" borderId="1" xfId="0" applyFont="1" applyFill="1" applyBorder="1" applyAlignment="1">
      <alignment horizontal="right"/>
    </xf>
    <xf numFmtId="0" fontId="8" fillId="9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Generación  de valores - Entrada vehículos</a:t>
            </a:r>
          </a:p>
        </c:rich>
      </c:tx>
      <c:layout>
        <c:manualLayout>
          <c:xMode val="edge"/>
          <c:yMode val="edge"/>
          <c:x val="0.24634129433976112"/>
          <c:y val="4.2354555680539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'Generación de automoviles'!$C$5</c:f>
              <c:strCache>
                <c:ptCount val="1"/>
                <c:pt idx="0">
                  <c:v>P(x)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'Generación de automoviles'!$A$6:$A$36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'Generación de automoviles'!$C$6:$C$36</c:f>
              <c:numCache>
                <c:formatCode>General</c:formatCode>
                <c:ptCount val="31"/>
                <c:pt idx="0">
                  <c:v>3.0590232050182579E-7</c:v>
                </c:pt>
                <c:pt idx="1">
                  <c:v>4.8944371280292126E-6</c:v>
                </c:pt>
                <c:pt idx="2">
                  <c:v>3.9308448184484612E-5</c:v>
                </c:pt>
                <c:pt idx="3">
                  <c:v>2.113785034667616E-4</c:v>
                </c:pt>
                <c:pt idx="4">
                  <c:v>8.5664121077530032E-4</c:v>
                </c:pt>
                <c:pt idx="5">
                  <c:v>2.7924293327009166E-3</c:v>
                </c:pt>
                <c:pt idx="6">
                  <c:v>7.6318996375149568E-3</c:v>
                </c:pt>
                <c:pt idx="7">
                  <c:v>1.8002193147830758E-2</c:v>
                </c:pt>
                <c:pt idx="8">
                  <c:v>3.7446493479672882E-2</c:v>
                </c:pt>
                <c:pt idx="9">
                  <c:v>6.9853660699409764E-2</c:v>
                </c:pt>
                <c:pt idx="10">
                  <c:v>0.11846441152901507</c:v>
                </c:pt>
                <c:pt idx="11">
                  <c:v>0.18475179902393141</c:v>
                </c:pt>
                <c:pt idx="12">
                  <c:v>0.26761103339257686</c:v>
                </c:pt>
                <c:pt idx="13">
                  <c:v>0.36321784227947546</c:v>
                </c:pt>
                <c:pt idx="14">
                  <c:v>0.46565370894400965</c:v>
                </c:pt>
                <c:pt idx="15">
                  <c:v>0.56808957560854378</c:v>
                </c:pt>
                <c:pt idx="16">
                  <c:v>0.66412320060654462</c:v>
                </c:pt>
                <c:pt idx="17">
                  <c:v>0.74885875207536889</c:v>
                </c:pt>
                <c:pt idx="18">
                  <c:v>0.81947171163272237</c:v>
                </c:pt>
                <c:pt idx="19">
                  <c:v>0.87521878496747518</c:v>
                </c:pt>
                <c:pt idx="20">
                  <c:v>0.91702908996853982</c:v>
                </c:pt>
                <c:pt idx="21">
                  <c:v>0.94689359354072877</c:v>
                </c:pt>
                <c:pt idx="22">
                  <c:v>0.96725575506722128</c:v>
                </c:pt>
                <c:pt idx="23">
                  <c:v>0.98053542562797724</c:v>
                </c:pt>
                <c:pt idx="24">
                  <c:v>0.98883521972844968</c:v>
                </c:pt>
                <c:pt idx="25">
                  <c:v>0.9938150961887332</c:v>
                </c:pt>
                <c:pt idx="26">
                  <c:v>0.99668810183889678</c:v>
                </c:pt>
                <c:pt idx="27">
                  <c:v>0.99828421608898765</c:v>
                </c:pt>
                <c:pt idx="28">
                  <c:v>0.99913927729439345</c:v>
                </c:pt>
                <c:pt idx="29">
                  <c:v>0.99958155033167229</c:v>
                </c:pt>
                <c:pt idx="30">
                  <c:v>0.99980268685031171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B0-46C2-A17A-CE330749A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775384"/>
        <c:axId val="665775712"/>
      </c:lineChart>
      <c:catAx>
        <c:axId val="66577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5775712"/>
        <c:crosses val="autoZero"/>
        <c:auto val="1"/>
        <c:lblAlgn val="ctr"/>
        <c:lblOffset val="100"/>
        <c:noMultiLvlLbl val="0"/>
      </c:catAx>
      <c:valAx>
        <c:axId val="6657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577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gi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5.gi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6</xdr:col>
      <xdr:colOff>304800</xdr:colOff>
      <xdr:row>2</xdr:row>
      <xdr:rowOff>120650</xdr:rowOff>
    </xdr:to>
    <xdr:sp macro="" textlink="">
      <xdr:nvSpPr>
        <xdr:cNvPr id="1026" name="AutoShape 2" descr="Estaciones de Servicio YPF advierten que la rentabilidad del ...">
          <a:extLst>
            <a:ext uri="{FF2B5EF4-FFF2-40B4-BE49-F238E27FC236}">
              <a16:creationId xmlns:a16="http://schemas.microsoft.com/office/drawing/2014/main" id="{B4EDE241-AE9B-4687-BF82-1B93E6280FAC}"/>
            </a:ext>
          </a:extLst>
        </xdr:cNvPr>
        <xdr:cNvSpPr>
          <a:spLocks noChangeAspect="1" noChangeArrowheads="1"/>
        </xdr:cNvSpPr>
      </xdr:nvSpPr>
      <xdr:spPr bwMode="auto">
        <a:xfrm>
          <a:off x="5130800" y="1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133350</xdr:colOff>
      <xdr:row>0</xdr:row>
      <xdr:rowOff>50292</xdr:rowOff>
    </xdr:from>
    <xdr:to>
      <xdr:col>11</xdr:col>
      <xdr:colOff>133350</xdr:colOff>
      <xdr:row>9</xdr:row>
      <xdr:rowOff>107950</xdr:rowOff>
    </xdr:to>
    <xdr:pic>
      <xdr:nvPicPr>
        <xdr:cNvPr id="4" name="Imagen 3" descr="Estaciones de Servicio YPF advierten que la rentabilidad del ...">
          <a:extLst>
            <a:ext uri="{FF2B5EF4-FFF2-40B4-BE49-F238E27FC236}">
              <a16:creationId xmlns:a16="http://schemas.microsoft.com/office/drawing/2014/main" id="{7993A2E0-B57C-4C51-A693-54690C86B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3150" y="50292"/>
          <a:ext cx="3048000" cy="17150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381000</xdr:colOff>
      <xdr:row>2</xdr:row>
      <xdr:rowOff>42554</xdr:rowOff>
    </xdr:from>
    <xdr:to>
      <xdr:col>4</xdr:col>
      <xdr:colOff>584199</xdr:colOff>
      <xdr:row>7</xdr:row>
      <xdr:rowOff>19050</xdr:rowOff>
    </xdr:to>
    <xdr:pic>
      <xdr:nvPicPr>
        <xdr:cNvPr id="5" name="Imagen 4" descr="Los 10 Top Picks de 2018: los mejores automóviles del año | La Opinión">
          <a:extLst>
            <a:ext uri="{FF2B5EF4-FFF2-40B4-BE49-F238E27FC236}">
              <a16:creationId xmlns:a16="http://schemas.microsoft.com/office/drawing/2014/main" id="{59002517-9D59-47D9-A6B9-052B90DD6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3800" y="410854"/>
          <a:ext cx="1727199" cy="897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273050</xdr:colOff>
      <xdr:row>3</xdr:row>
      <xdr:rowOff>38100</xdr:rowOff>
    </xdr:from>
    <xdr:to>
      <xdr:col>6</xdr:col>
      <xdr:colOff>489458</xdr:colOff>
      <xdr:row>5</xdr:row>
      <xdr:rowOff>154432</xdr:rowOff>
    </xdr:to>
    <xdr:sp macro="" textlink="">
      <xdr:nvSpPr>
        <xdr:cNvPr id="2" name="Flecha: a la derecha 1">
          <a:extLst>
            <a:ext uri="{FF2B5EF4-FFF2-40B4-BE49-F238E27FC236}">
              <a16:creationId xmlns:a16="http://schemas.microsoft.com/office/drawing/2014/main" id="{56BD2E42-FAAA-44E9-BF5D-E9E105DA7FFB}"/>
            </a:ext>
          </a:extLst>
        </xdr:cNvPr>
        <xdr:cNvSpPr/>
      </xdr:nvSpPr>
      <xdr:spPr>
        <a:xfrm>
          <a:off x="4641850" y="59055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120650</xdr:rowOff>
    </xdr:to>
    <xdr:sp macro="" textlink="">
      <xdr:nvSpPr>
        <xdr:cNvPr id="1031" name="AutoShape 7" descr="{\displaystyle X\sim B(n,p)\,}">
          <a:extLst>
            <a:ext uri="{FF2B5EF4-FFF2-40B4-BE49-F238E27FC236}">
              <a16:creationId xmlns:a16="http://schemas.microsoft.com/office/drawing/2014/main" id="{DB3CED06-8287-49B6-90F2-94584F693169}"/>
            </a:ext>
          </a:extLst>
        </xdr:cNvPr>
        <xdr:cNvSpPr>
          <a:spLocks noChangeAspect="1" noChangeArrowheads="1"/>
        </xdr:cNvSpPr>
      </xdr:nvSpPr>
      <xdr:spPr bwMode="auto">
        <a:xfrm>
          <a:off x="7543800" y="386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120650</xdr:rowOff>
    </xdr:to>
    <xdr:sp macro="" textlink="">
      <xdr:nvSpPr>
        <xdr:cNvPr id="1032" name="AutoShape 8" descr="{\displaystyle X\sim B(n,p)\,}">
          <a:extLst>
            <a:ext uri="{FF2B5EF4-FFF2-40B4-BE49-F238E27FC236}">
              <a16:creationId xmlns:a16="http://schemas.microsoft.com/office/drawing/2014/main" id="{767C99AE-8C8B-42A4-9F97-73C9E1CC98BC}"/>
            </a:ext>
          </a:extLst>
        </xdr:cNvPr>
        <xdr:cNvSpPr>
          <a:spLocks noChangeAspect="1" noChangeArrowheads="1"/>
        </xdr:cNvSpPr>
      </xdr:nvSpPr>
      <xdr:spPr bwMode="auto">
        <a:xfrm>
          <a:off x="7543800" y="349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304800</xdr:colOff>
      <xdr:row>17</xdr:row>
      <xdr:rowOff>120650</xdr:rowOff>
    </xdr:to>
    <xdr:sp macro="" textlink="">
      <xdr:nvSpPr>
        <xdr:cNvPr id="1033" name="AutoShape 9" descr="Distribución binomial ejercicios resueltos Trucos Fórmulas y Tablas">
          <a:extLst>
            <a:ext uri="{FF2B5EF4-FFF2-40B4-BE49-F238E27FC236}">
              <a16:creationId xmlns:a16="http://schemas.microsoft.com/office/drawing/2014/main" id="{1FB83F47-A31F-4D6E-88AC-C0FB5D0041F6}"/>
            </a:ext>
          </a:extLst>
        </xdr:cNvPr>
        <xdr:cNvSpPr>
          <a:spLocks noChangeAspect="1" noChangeArrowheads="1"/>
        </xdr:cNvSpPr>
      </xdr:nvSpPr>
      <xdr:spPr bwMode="auto">
        <a:xfrm>
          <a:off x="6781800" y="349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476250</xdr:colOff>
      <xdr:row>15</xdr:row>
      <xdr:rowOff>165100</xdr:rowOff>
    </xdr:from>
    <xdr:to>
      <xdr:col>9</xdr:col>
      <xdr:colOff>393700</xdr:colOff>
      <xdr:row>28</xdr:row>
      <xdr:rowOff>90488</xdr:rowOff>
    </xdr:to>
    <xdr:pic>
      <xdr:nvPicPr>
        <xdr:cNvPr id="13" name="Imagen 12" descr="DISTRIBUCION BINOMIAL">
          <a:extLst>
            <a:ext uri="{FF2B5EF4-FFF2-40B4-BE49-F238E27FC236}">
              <a16:creationId xmlns:a16="http://schemas.microsoft.com/office/drawing/2014/main" id="{184FD5C5-9DF5-492A-874F-8B9850069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5050" y="2927350"/>
          <a:ext cx="3092450" cy="23193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4</xdr:col>
      <xdr:colOff>514350</xdr:colOff>
      <xdr:row>19</xdr:row>
      <xdr:rowOff>6350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2DE577D0-D604-48BB-92CB-928170A09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4800" y="2946400"/>
          <a:ext cx="127635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558800</xdr:colOff>
      <xdr:row>31</xdr:row>
      <xdr:rowOff>31750</xdr:rowOff>
    </xdr:from>
    <xdr:to>
      <xdr:col>7</xdr:col>
      <xdr:colOff>349250</xdr:colOff>
      <xdr:row>34</xdr:row>
      <xdr:rowOff>95770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F49BFF04-D35C-4F48-A0C5-D1BF1A6B6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7600" y="5740400"/>
          <a:ext cx="1441450" cy="6164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374650</xdr:colOff>
      <xdr:row>1</xdr:row>
      <xdr:rowOff>69850</xdr:rowOff>
    </xdr:from>
    <xdr:to>
      <xdr:col>3</xdr:col>
      <xdr:colOff>558800</xdr:colOff>
      <xdr:row>3</xdr:row>
      <xdr:rowOff>133350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B8A831A-9390-4AF2-A6CC-1E49C5DB9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700" y="254000"/>
          <a:ext cx="100965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450849</xdr:colOff>
      <xdr:row>3</xdr:row>
      <xdr:rowOff>120650</xdr:rowOff>
    </xdr:from>
    <xdr:to>
      <xdr:col>11</xdr:col>
      <xdr:colOff>431800</xdr:colOff>
      <xdr:row>18</xdr:row>
      <xdr:rowOff>127000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CAAFAB6-F57D-4B95-A956-38060BE0E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6350</xdr:colOff>
      <xdr:row>11</xdr:row>
      <xdr:rowOff>106680</xdr:rowOff>
    </xdr:from>
    <xdr:to>
      <xdr:col>8</xdr:col>
      <xdr:colOff>425450</xdr:colOff>
      <xdr:row>12</xdr:row>
      <xdr:rowOff>6350</xdr:rowOff>
    </xdr:to>
    <xdr:sp macro="" textlink="">
      <xdr:nvSpPr>
        <xdr:cNvPr id="9" name="Flecha: a la derecha 8">
          <a:extLst>
            <a:ext uri="{FF2B5EF4-FFF2-40B4-BE49-F238E27FC236}">
              <a16:creationId xmlns:a16="http://schemas.microsoft.com/office/drawing/2014/main" id="{FC9FFC02-2485-44E2-A929-228D608DCDDE}"/>
            </a:ext>
          </a:extLst>
        </xdr:cNvPr>
        <xdr:cNvSpPr/>
      </xdr:nvSpPr>
      <xdr:spPr>
        <a:xfrm>
          <a:off x="5041900" y="1579880"/>
          <a:ext cx="1943100" cy="838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oneCellAnchor>
    <xdr:from>
      <xdr:col>6</xdr:col>
      <xdr:colOff>133350</xdr:colOff>
      <xdr:row>9</xdr:row>
      <xdr:rowOff>19050</xdr:rowOff>
    </xdr:from>
    <xdr:ext cx="324320" cy="468013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D969A96C-2C4E-422B-BCD3-0467903CECAE}"/>
            </a:ext>
          </a:extLst>
        </xdr:cNvPr>
        <xdr:cNvSpPr txBox="1"/>
      </xdr:nvSpPr>
      <xdr:spPr>
        <a:xfrm>
          <a:off x="5168900" y="1123950"/>
          <a:ext cx="32432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AR" sz="2400"/>
            <a:t>r</a:t>
          </a:r>
          <a:r>
            <a:rPr lang="es-AR" sz="1100"/>
            <a:t>i</a:t>
          </a:r>
          <a:endParaRPr lang="es-AR" sz="2400"/>
        </a:p>
      </xdr:txBody>
    </xdr:sp>
    <xdr:clientData/>
  </xdr:oneCellAnchor>
  <xdr:oneCellAnchor>
    <xdr:from>
      <xdr:col>8</xdr:col>
      <xdr:colOff>514350</xdr:colOff>
      <xdr:row>13</xdr:row>
      <xdr:rowOff>19050</xdr:rowOff>
    </xdr:from>
    <xdr:ext cx="350352" cy="468013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2591D8A7-B585-430E-A13E-CEC5C1FDEAB4}"/>
            </a:ext>
          </a:extLst>
        </xdr:cNvPr>
        <xdr:cNvSpPr txBox="1"/>
      </xdr:nvSpPr>
      <xdr:spPr>
        <a:xfrm>
          <a:off x="7073900" y="1860550"/>
          <a:ext cx="35035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AR" sz="2400"/>
            <a:t>x</a:t>
          </a:r>
          <a:r>
            <a:rPr lang="es-AR" sz="1100"/>
            <a:t>i</a:t>
          </a:r>
          <a:endParaRPr lang="es-AR" sz="2400"/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0.4911</cdr:x>
      <cdr:y>0.55505</cdr:y>
    </cdr:from>
    <cdr:to>
      <cdr:x>0.50114</cdr:x>
      <cdr:y>0.79606</cdr:y>
    </cdr:to>
    <cdr:sp macro="" textlink="">
      <cdr:nvSpPr>
        <cdr:cNvPr id="2" name="Flecha: hacia abajo 1">
          <a:extLst xmlns:a="http://schemas.openxmlformats.org/drawingml/2006/main">
            <a:ext uri="{FF2B5EF4-FFF2-40B4-BE49-F238E27FC236}">
              <a16:creationId xmlns:a16="http://schemas.microsoft.com/office/drawing/2014/main" id="{02E1707C-CAFE-401F-84DF-0F4875E73AAD}"/>
            </a:ext>
          </a:extLst>
        </cdr:cNvPr>
        <cdr:cNvSpPr/>
      </cdr:nvSpPr>
      <cdr:spPr>
        <a:xfrm xmlns:a="http://schemas.openxmlformats.org/drawingml/2006/main">
          <a:off x="2235963" y="1536700"/>
          <a:ext cx="45719" cy="667258"/>
        </a:xfrm>
        <a:prstGeom xmlns:a="http://schemas.openxmlformats.org/drawingml/2006/main" prst="downArrow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AR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8</xdr:row>
      <xdr:rowOff>0</xdr:rowOff>
    </xdr:from>
    <xdr:to>
      <xdr:col>8</xdr:col>
      <xdr:colOff>304800</xdr:colOff>
      <xdr:row>9</xdr:row>
      <xdr:rowOff>120650</xdr:rowOff>
    </xdr:to>
    <xdr:sp macro="" textlink="">
      <xdr:nvSpPr>
        <xdr:cNvPr id="2049" name="AutoShape 1" descr="Reconocimiento mundial para Florería Atlántico - REVISTA DECK">
          <a:extLst>
            <a:ext uri="{FF2B5EF4-FFF2-40B4-BE49-F238E27FC236}">
              <a16:creationId xmlns:a16="http://schemas.microsoft.com/office/drawing/2014/main" id="{921A69D5-9C1A-492C-984D-F8C8C1D48BED}"/>
            </a:ext>
          </a:extLst>
        </xdr:cNvPr>
        <xdr:cNvSpPr>
          <a:spLocks noChangeAspect="1" noChangeArrowheads="1"/>
        </xdr:cNvSpPr>
      </xdr:nvSpPr>
      <xdr:spPr bwMode="auto">
        <a:xfrm>
          <a:off x="6902450" y="147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120650</xdr:rowOff>
    </xdr:to>
    <xdr:sp macro="" textlink="">
      <xdr:nvSpPr>
        <xdr:cNvPr id="2050" name="AutoShape 2" descr="Reconocimiento mundial para Florería Atlántico - REVISTA DECK">
          <a:extLst>
            <a:ext uri="{FF2B5EF4-FFF2-40B4-BE49-F238E27FC236}">
              <a16:creationId xmlns:a16="http://schemas.microsoft.com/office/drawing/2014/main" id="{CCDD0CA0-E472-4626-BF32-4C6871E5713D}"/>
            </a:ext>
          </a:extLst>
        </xdr:cNvPr>
        <xdr:cNvSpPr>
          <a:spLocks noChangeAspect="1" noChangeArrowheads="1"/>
        </xdr:cNvSpPr>
      </xdr:nvSpPr>
      <xdr:spPr bwMode="auto">
        <a:xfrm>
          <a:off x="6140450" y="92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702378</xdr:colOff>
      <xdr:row>2</xdr:row>
      <xdr:rowOff>12700</xdr:rowOff>
    </xdr:from>
    <xdr:to>
      <xdr:col>10</xdr:col>
      <xdr:colOff>723900</xdr:colOff>
      <xdr:row>12</xdr:row>
      <xdr:rowOff>165099</xdr:rowOff>
    </xdr:to>
    <xdr:pic>
      <xdr:nvPicPr>
        <xdr:cNvPr id="4" name="Imagen 3" descr="Reconocimiento mundial para Florería Atlántico - REVISTA DECK">
          <a:extLst>
            <a:ext uri="{FF2B5EF4-FFF2-40B4-BE49-F238E27FC236}">
              <a16:creationId xmlns:a16="http://schemas.microsoft.com/office/drawing/2014/main" id="{FB9E1AB5-A062-406E-B227-710D96FEF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0828" y="381000"/>
          <a:ext cx="3069522" cy="1993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</xdr:row>
      <xdr:rowOff>38100</xdr:rowOff>
    </xdr:from>
    <xdr:to>
      <xdr:col>6</xdr:col>
      <xdr:colOff>216408</xdr:colOff>
      <xdr:row>8</xdr:row>
      <xdr:rowOff>154432</xdr:rowOff>
    </xdr:to>
    <xdr:sp macro="" textlink="">
      <xdr:nvSpPr>
        <xdr:cNvPr id="2" name="Flecha: a la derecha 1">
          <a:extLst>
            <a:ext uri="{FF2B5EF4-FFF2-40B4-BE49-F238E27FC236}">
              <a16:creationId xmlns:a16="http://schemas.microsoft.com/office/drawing/2014/main" id="{4A85A619-F29B-4875-93F8-FD086AD3D148}"/>
            </a:ext>
          </a:extLst>
        </xdr:cNvPr>
        <xdr:cNvSpPr/>
      </xdr:nvSpPr>
      <xdr:spPr>
        <a:xfrm>
          <a:off x="4616450" y="114300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11</xdr:col>
      <xdr:colOff>203200</xdr:colOff>
      <xdr:row>6</xdr:row>
      <xdr:rowOff>76200</xdr:rowOff>
    </xdr:from>
    <xdr:to>
      <xdr:col>12</xdr:col>
      <xdr:colOff>419608</xdr:colOff>
      <xdr:row>9</xdr:row>
      <xdr:rowOff>8382</xdr:rowOff>
    </xdr:to>
    <xdr:sp macro="" textlink="">
      <xdr:nvSpPr>
        <xdr:cNvPr id="7" name="Flecha: a la derecha 6">
          <a:extLst>
            <a:ext uri="{FF2B5EF4-FFF2-40B4-BE49-F238E27FC236}">
              <a16:creationId xmlns:a16="http://schemas.microsoft.com/office/drawing/2014/main" id="{F4137E97-8377-4903-9DF7-F63B2E70166C}"/>
            </a:ext>
          </a:extLst>
        </xdr:cNvPr>
        <xdr:cNvSpPr/>
      </xdr:nvSpPr>
      <xdr:spPr>
        <a:xfrm>
          <a:off x="9391650" y="1181100"/>
          <a:ext cx="978408" cy="484632"/>
        </a:xfrm>
        <a:prstGeom prst="rightArrow">
          <a:avLst/>
        </a:prstGeom>
        <a:solidFill>
          <a:srgbClr val="4472C4"/>
        </a:solidFill>
        <a:ln w="12700" cap="flat" cmpd="sng" algn="ctr">
          <a:solidFill>
            <a:srgbClr val="4472C4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s-AR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8</xdr:col>
      <xdr:colOff>330200</xdr:colOff>
      <xdr:row>16</xdr:row>
      <xdr:rowOff>137516</xdr:rowOff>
    </xdr:from>
    <xdr:to>
      <xdr:col>18</xdr:col>
      <xdr:colOff>160655</xdr:colOff>
      <xdr:row>28</xdr:row>
      <xdr:rowOff>15519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E60B580-3B2E-4F45-B032-862226BD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32650" y="3083916"/>
          <a:ext cx="7450455" cy="20878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3</xdr:row>
      <xdr:rowOff>165100</xdr:rowOff>
    </xdr:from>
    <xdr:to>
      <xdr:col>17</xdr:col>
      <xdr:colOff>102339</xdr:colOff>
      <xdr:row>16</xdr:row>
      <xdr:rowOff>57150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55F39DF-9799-44E3-8177-A94E106B5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0750" y="165100"/>
          <a:ext cx="6160239" cy="2286000"/>
        </a:xfrm>
        <a:prstGeom prst="rect">
          <a:avLst/>
        </a:prstGeom>
      </xdr:spPr>
    </xdr:pic>
    <xdr:clientData/>
  </xdr:twoCellAnchor>
  <xdr:twoCellAnchor editAs="oneCell">
    <xdr:from>
      <xdr:col>2</xdr:col>
      <xdr:colOff>31750</xdr:colOff>
      <xdr:row>5</xdr:row>
      <xdr:rowOff>33600</xdr:rowOff>
    </xdr:from>
    <xdr:to>
      <xdr:col>2</xdr:col>
      <xdr:colOff>1009650</xdr:colOff>
      <xdr:row>8</xdr:row>
      <xdr:rowOff>164257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A81434A-1AB8-475E-B24F-B58E7C51C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7750" y="954350"/>
          <a:ext cx="977900" cy="683107"/>
        </a:xfrm>
        <a:prstGeom prst="rect">
          <a:avLst/>
        </a:prstGeom>
      </xdr:spPr>
    </xdr:pic>
    <xdr:clientData/>
  </xdr:twoCellAnchor>
  <xdr:twoCellAnchor editAs="oneCell">
    <xdr:from>
      <xdr:col>2</xdr:col>
      <xdr:colOff>779450</xdr:colOff>
      <xdr:row>5</xdr:row>
      <xdr:rowOff>6350</xdr:rowOff>
    </xdr:from>
    <xdr:to>
      <xdr:col>3</xdr:col>
      <xdr:colOff>755650</xdr:colOff>
      <xdr:row>8</xdr:row>
      <xdr:rowOff>174483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754E4C3-256F-467B-BFFC-EE0375FAE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65450" y="927100"/>
          <a:ext cx="1150950" cy="720583"/>
        </a:xfrm>
        <a:prstGeom prst="rect">
          <a:avLst/>
        </a:prstGeom>
      </xdr:spPr>
    </xdr:pic>
    <xdr:clientData/>
  </xdr:twoCellAnchor>
  <xdr:twoCellAnchor editAs="oneCell">
    <xdr:from>
      <xdr:col>5</xdr:col>
      <xdr:colOff>22679</xdr:colOff>
      <xdr:row>6</xdr:row>
      <xdr:rowOff>57150</xdr:rowOff>
    </xdr:from>
    <xdr:to>
      <xdr:col>6</xdr:col>
      <xdr:colOff>553086</xdr:colOff>
      <xdr:row>8</xdr:row>
      <xdr:rowOff>165000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3B74C1C-DD38-4D6D-9AA3-91DF42DBA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80479" y="1162050"/>
          <a:ext cx="1292407" cy="476150"/>
        </a:xfrm>
        <a:prstGeom prst="rect">
          <a:avLst/>
        </a:prstGeom>
      </xdr:spPr>
    </xdr:pic>
    <xdr:clientData/>
  </xdr:twoCellAnchor>
  <xdr:twoCellAnchor editAs="oneCell">
    <xdr:from>
      <xdr:col>0</xdr:col>
      <xdr:colOff>601160</xdr:colOff>
      <xdr:row>22</xdr:row>
      <xdr:rowOff>63500</xdr:rowOff>
    </xdr:from>
    <xdr:to>
      <xdr:col>2</xdr:col>
      <xdr:colOff>552179</xdr:colOff>
      <xdr:row>24</xdr:row>
      <xdr:rowOff>155481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B0C8C42-2E52-42A2-9EAF-4126523BC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63160" y="4114800"/>
          <a:ext cx="1475019" cy="511081"/>
        </a:xfrm>
        <a:prstGeom prst="rect">
          <a:avLst/>
        </a:prstGeom>
      </xdr:spPr>
    </xdr:pic>
    <xdr:clientData/>
  </xdr:twoCellAnchor>
  <xdr:twoCellAnchor editAs="oneCell">
    <xdr:from>
      <xdr:col>4</xdr:col>
      <xdr:colOff>927100</xdr:colOff>
      <xdr:row>15</xdr:row>
      <xdr:rowOff>19051</xdr:rowOff>
    </xdr:from>
    <xdr:to>
      <xdr:col>5</xdr:col>
      <xdr:colOff>622169</xdr:colOff>
      <xdr:row>16</xdr:row>
      <xdr:rowOff>89259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BAFAB3F-8F7B-4D4D-BA61-A9684DA91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81600" y="2781301"/>
          <a:ext cx="717419" cy="254358"/>
        </a:xfrm>
        <a:prstGeom prst="rect">
          <a:avLst/>
        </a:prstGeom>
      </xdr:spPr>
    </xdr:pic>
    <xdr:clientData/>
  </xdr:twoCellAnchor>
  <xdr:twoCellAnchor editAs="oneCell">
    <xdr:from>
      <xdr:col>4</xdr:col>
      <xdr:colOff>590551</xdr:colOff>
      <xdr:row>16</xdr:row>
      <xdr:rowOff>180974</xdr:rowOff>
    </xdr:from>
    <xdr:to>
      <xdr:col>5</xdr:col>
      <xdr:colOff>622301</xdr:colOff>
      <xdr:row>20</xdr:row>
      <xdr:rowOff>117376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25E61DE-394D-4FFA-A58F-F40711D47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45051" y="3127374"/>
          <a:ext cx="1054100" cy="673002"/>
        </a:xfrm>
        <a:prstGeom prst="rect">
          <a:avLst/>
        </a:prstGeom>
      </xdr:spPr>
    </xdr:pic>
    <xdr:clientData/>
  </xdr:twoCellAnchor>
  <xdr:twoCellAnchor>
    <xdr:from>
      <xdr:col>4</xdr:col>
      <xdr:colOff>203200</xdr:colOff>
      <xdr:row>23</xdr:row>
      <xdr:rowOff>0</xdr:rowOff>
    </xdr:from>
    <xdr:to>
      <xdr:col>4</xdr:col>
      <xdr:colOff>831850</xdr:colOff>
      <xdr:row>24</xdr:row>
      <xdr:rowOff>52832</xdr:rowOff>
    </xdr:to>
    <xdr:sp macro="" textlink="">
      <xdr:nvSpPr>
        <xdr:cNvPr id="9" name="Flecha: a la derecha 8">
          <a:extLst>
            <a:ext uri="{FF2B5EF4-FFF2-40B4-BE49-F238E27FC236}">
              <a16:creationId xmlns:a16="http://schemas.microsoft.com/office/drawing/2014/main" id="{0E5B99CD-12ED-4536-AAED-85B1A56E6EA9}"/>
            </a:ext>
          </a:extLst>
        </xdr:cNvPr>
        <xdr:cNvSpPr/>
      </xdr:nvSpPr>
      <xdr:spPr>
        <a:xfrm>
          <a:off x="3956050" y="4235450"/>
          <a:ext cx="628650" cy="28778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9985A-8BBC-4355-9DA1-BFDCD6D2382B}">
  <dimension ref="A1:M51"/>
  <sheetViews>
    <sheetView topLeftCell="A15" workbookViewId="0">
      <selection activeCell="H33" sqref="H33"/>
    </sheetView>
  </sheetViews>
  <sheetFormatPr baseColWidth="10" defaultRowHeight="14.5" x14ac:dyDescent="0.35"/>
  <cols>
    <col min="2" max="2" width="18.90625" customWidth="1"/>
    <col min="7" max="7" width="12.7265625" customWidth="1"/>
    <col min="14" max="14" width="7.26953125" customWidth="1"/>
  </cols>
  <sheetData>
    <row r="1" spans="1:7" x14ac:dyDescent="0.35">
      <c r="A1" s="2" t="s">
        <v>1</v>
      </c>
      <c r="B1" s="2" t="s">
        <v>0</v>
      </c>
    </row>
    <row r="2" spans="1:7" x14ac:dyDescent="0.35">
      <c r="A2" s="3">
        <v>1</v>
      </c>
      <c r="B2" s="4">
        <v>14</v>
      </c>
    </row>
    <row r="3" spans="1:7" x14ac:dyDescent="0.35">
      <c r="A3" s="3">
        <v>2</v>
      </c>
      <c r="B3" s="4">
        <v>7</v>
      </c>
    </row>
    <row r="4" spans="1:7" x14ac:dyDescent="0.35">
      <c r="A4" s="3">
        <v>3</v>
      </c>
      <c r="B4" s="4">
        <v>13</v>
      </c>
    </row>
    <row r="5" spans="1:7" x14ac:dyDescent="0.35">
      <c r="A5" s="3">
        <v>4</v>
      </c>
      <c r="B5" s="4">
        <v>16</v>
      </c>
    </row>
    <row r="6" spans="1:7" x14ac:dyDescent="0.35">
      <c r="A6" s="3">
        <v>5</v>
      </c>
      <c r="B6" s="4">
        <v>16</v>
      </c>
    </row>
    <row r="7" spans="1:7" x14ac:dyDescent="0.35">
      <c r="A7" s="3">
        <v>6</v>
      </c>
      <c r="B7" s="4">
        <v>13</v>
      </c>
    </row>
    <row r="8" spans="1:7" x14ac:dyDescent="0.35">
      <c r="A8" s="3">
        <v>7</v>
      </c>
      <c r="B8" s="4">
        <v>15</v>
      </c>
    </row>
    <row r="9" spans="1:7" x14ac:dyDescent="0.35">
      <c r="A9" s="3">
        <v>8</v>
      </c>
      <c r="B9" s="4">
        <v>17</v>
      </c>
      <c r="D9" t="s">
        <v>3</v>
      </c>
    </row>
    <row r="10" spans="1:7" x14ac:dyDescent="0.35">
      <c r="A10" s="3">
        <v>9</v>
      </c>
      <c r="B10" s="4">
        <v>15</v>
      </c>
    </row>
    <row r="11" spans="1:7" x14ac:dyDescent="0.35">
      <c r="A11" s="3">
        <v>10</v>
      </c>
      <c r="B11" s="4">
        <v>16</v>
      </c>
      <c r="D11" s="7" t="s">
        <v>7</v>
      </c>
      <c r="E11" s="7"/>
      <c r="F11" s="8" t="s">
        <v>8</v>
      </c>
      <c r="G11" s="8" t="s">
        <v>10</v>
      </c>
    </row>
    <row r="12" spans="1:7" x14ac:dyDescent="0.35">
      <c r="A12" s="3">
        <v>11</v>
      </c>
      <c r="B12" s="4">
        <v>13</v>
      </c>
      <c r="D12" s="9" t="s">
        <v>4</v>
      </c>
      <c r="E12" s="10"/>
      <c r="F12" s="4">
        <v>100</v>
      </c>
      <c r="G12" s="3" t="s">
        <v>5</v>
      </c>
    </row>
    <row r="13" spans="1:7" x14ac:dyDescent="0.35">
      <c r="A13" s="3">
        <v>12</v>
      </c>
      <c r="B13" s="4">
        <v>15</v>
      </c>
      <c r="D13" s="11" t="s">
        <v>6</v>
      </c>
      <c r="E13" s="12"/>
      <c r="F13" s="13">
        <v>95</v>
      </c>
      <c r="G13" s="14" t="s">
        <v>5</v>
      </c>
    </row>
    <row r="14" spans="1:7" x14ac:dyDescent="0.35">
      <c r="A14" s="3">
        <v>13</v>
      </c>
      <c r="B14" s="4">
        <v>10</v>
      </c>
    </row>
    <row r="15" spans="1:7" x14ac:dyDescent="0.35">
      <c r="A15" s="3">
        <v>14</v>
      </c>
      <c r="B15" s="4">
        <v>15</v>
      </c>
    </row>
    <row r="16" spans="1:7" x14ac:dyDescent="0.35">
      <c r="A16" s="3">
        <v>15</v>
      </c>
      <c r="B16" s="4">
        <v>16</v>
      </c>
      <c r="D16" t="s">
        <v>16</v>
      </c>
    </row>
    <row r="17" spans="1:13" x14ac:dyDescent="0.35">
      <c r="A17" s="3">
        <v>16</v>
      </c>
      <c r="B17" s="4">
        <v>14</v>
      </c>
    </row>
    <row r="18" spans="1:13" x14ac:dyDescent="0.35">
      <c r="A18" s="3">
        <v>17</v>
      </c>
      <c r="B18" s="4">
        <v>12</v>
      </c>
    </row>
    <row r="19" spans="1:13" x14ac:dyDescent="0.35">
      <c r="A19" s="3">
        <v>18</v>
      </c>
      <c r="B19" s="4">
        <v>17</v>
      </c>
      <c r="M19" s="21"/>
    </row>
    <row r="20" spans="1:13" x14ac:dyDescent="0.35">
      <c r="A20" s="3">
        <v>19</v>
      </c>
      <c r="B20" s="4">
        <v>14</v>
      </c>
      <c r="M20" s="21"/>
    </row>
    <row r="21" spans="1:13" x14ac:dyDescent="0.35">
      <c r="A21" s="3">
        <v>20</v>
      </c>
      <c r="B21" s="4">
        <v>12</v>
      </c>
    </row>
    <row r="22" spans="1:13" x14ac:dyDescent="0.35">
      <c r="A22" s="3">
        <v>21</v>
      </c>
      <c r="B22" s="4">
        <v>13</v>
      </c>
    </row>
    <row r="23" spans="1:13" x14ac:dyDescent="0.35">
      <c r="A23" s="3">
        <v>22</v>
      </c>
      <c r="B23" s="4">
        <v>20</v>
      </c>
    </row>
    <row r="24" spans="1:13" x14ac:dyDescent="0.35">
      <c r="A24" s="3">
        <v>23</v>
      </c>
      <c r="B24" s="4">
        <v>8</v>
      </c>
    </row>
    <row r="25" spans="1:13" x14ac:dyDescent="0.35">
      <c r="A25" s="3">
        <v>24</v>
      </c>
      <c r="B25" s="4">
        <v>17</v>
      </c>
    </row>
    <row r="26" spans="1:13" x14ac:dyDescent="0.35">
      <c r="A26" s="3">
        <v>25</v>
      </c>
      <c r="B26" s="4">
        <v>19</v>
      </c>
    </row>
    <row r="27" spans="1:13" x14ac:dyDescent="0.35">
      <c r="A27" s="3">
        <v>26</v>
      </c>
      <c r="B27" s="4">
        <v>11</v>
      </c>
    </row>
    <row r="28" spans="1:13" x14ac:dyDescent="0.35">
      <c r="A28" s="3">
        <v>27</v>
      </c>
      <c r="B28" s="4">
        <v>12</v>
      </c>
    </row>
    <row r="29" spans="1:13" x14ac:dyDescent="0.35">
      <c r="A29" s="3">
        <v>28</v>
      </c>
      <c r="B29" s="4">
        <v>17</v>
      </c>
    </row>
    <row r="30" spans="1:13" x14ac:dyDescent="0.35">
      <c r="A30" s="3">
        <v>29</v>
      </c>
      <c r="B30" s="4">
        <v>9</v>
      </c>
    </row>
    <row r="31" spans="1:13" x14ac:dyDescent="0.35">
      <c r="A31" s="3">
        <v>30</v>
      </c>
      <c r="B31" s="4">
        <v>18</v>
      </c>
    </row>
    <row r="32" spans="1:13" x14ac:dyDescent="0.35">
      <c r="A32" s="3">
        <v>31</v>
      </c>
      <c r="B32" s="4">
        <v>20</v>
      </c>
      <c r="D32" t="s">
        <v>17</v>
      </c>
    </row>
    <row r="33" spans="1:5" x14ac:dyDescent="0.35">
      <c r="A33" s="3">
        <v>32</v>
      </c>
      <c r="B33" s="4">
        <v>10</v>
      </c>
      <c r="D33" s="22" t="s">
        <v>18</v>
      </c>
      <c r="E33">
        <v>15.1</v>
      </c>
    </row>
    <row r="34" spans="1:5" x14ac:dyDescent="0.35">
      <c r="A34" s="3">
        <v>33</v>
      </c>
      <c r="B34" s="4">
        <v>18</v>
      </c>
    </row>
    <row r="35" spans="1:5" x14ac:dyDescent="0.35">
      <c r="A35" s="3">
        <v>34</v>
      </c>
      <c r="B35" s="4">
        <v>15</v>
      </c>
    </row>
    <row r="36" spans="1:5" x14ac:dyDescent="0.35">
      <c r="A36" s="3">
        <v>35</v>
      </c>
      <c r="B36" s="4">
        <v>13</v>
      </c>
    </row>
    <row r="37" spans="1:5" x14ac:dyDescent="0.35">
      <c r="A37" s="3">
        <v>36</v>
      </c>
      <c r="B37" s="4">
        <v>16</v>
      </c>
    </row>
    <row r="38" spans="1:5" x14ac:dyDescent="0.35">
      <c r="A38" s="3">
        <v>37</v>
      </c>
      <c r="B38" s="4">
        <v>24</v>
      </c>
    </row>
    <row r="39" spans="1:5" x14ac:dyDescent="0.35">
      <c r="A39" s="3">
        <v>38</v>
      </c>
      <c r="B39" s="4">
        <v>18</v>
      </c>
    </row>
    <row r="40" spans="1:5" x14ac:dyDescent="0.35">
      <c r="A40" s="3">
        <v>39</v>
      </c>
      <c r="B40" s="4">
        <v>16</v>
      </c>
    </row>
    <row r="41" spans="1:5" x14ac:dyDescent="0.35">
      <c r="A41" s="3">
        <v>40</v>
      </c>
      <c r="B41" s="4">
        <v>18</v>
      </c>
    </row>
    <row r="42" spans="1:5" x14ac:dyDescent="0.35">
      <c r="A42" s="3">
        <v>41</v>
      </c>
      <c r="B42" s="4">
        <v>12</v>
      </c>
    </row>
    <row r="43" spans="1:5" x14ac:dyDescent="0.35">
      <c r="A43" s="3">
        <v>42</v>
      </c>
      <c r="B43" s="4">
        <v>14</v>
      </c>
    </row>
    <row r="44" spans="1:5" x14ac:dyDescent="0.35">
      <c r="A44" s="3">
        <v>43</v>
      </c>
      <c r="B44" s="4">
        <v>20</v>
      </c>
    </row>
    <row r="45" spans="1:5" x14ac:dyDescent="0.35">
      <c r="A45" s="3">
        <v>44</v>
      </c>
      <c r="B45" s="4">
        <v>15</v>
      </c>
    </row>
    <row r="46" spans="1:5" x14ac:dyDescent="0.35">
      <c r="A46" s="3">
        <v>45</v>
      </c>
      <c r="B46" s="4">
        <v>10</v>
      </c>
    </row>
    <row r="47" spans="1:5" x14ac:dyDescent="0.35">
      <c r="A47" s="3">
        <v>46</v>
      </c>
      <c r="B47" s="4">
        <v>13</v>
      </c>
    </row>
    <row r="48" spans="1:5" x14ac:dyDescent="0.35">
      <c r="A48" s="3">
        <v>47</v>
      </c>
      <c r="B48" s="4">
        <v>21</v>
      </c>
    </row>
    <row r="49" spans="1:2" x14ac:dyDescent="0.35">
      <c r="A49" s="3">
        <v>48</v>
      </c>
      <c r="B49" s="4">
        <v>23</v>
      </c>
    </row>
    <row r="50" spans="1:2" x14ac:dyDescent="0.35">
      <c r="A50" s="3">
        <v>49</v>
      </c>
      <c r="B50" s="4">
        <v>15</v>
      </c>
    </row>
    <row r="51" spans="1:2" x14ac:dyDescent="0.35">
      <c r="A51" s="3">
        <v>50</v>
      </c>
      <c r="B51" s="4">
        <v>18</v>
      </c>
    </row>
  </sheetData>
  <mergeCells count="3">
    <mergeCell ref="D11:E11"/>
    <mergeCell ref="D12:E12"/>
    <mergeCell ref="D13:E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780A6-8986-40FD-9253-34E772E4BE44}">
  <dimension ref="A4:H36"/>
  <sheetViews>
    <sheetView topLeftCell="A9" workbookViewId="0">
      <selection activeCell="K23" sqref="K23"/>
    </sheetView>
  </sheetViews>
  <sheetFormatPr baseColWidth="10" defaultRowHeight="14.5" x14ac:dyDescent="0.35"/>
  <cols>
    <col min="2" max="2" width="16.6328125" customWidth="1"/>
    <col min="3" max="3" width="11.81640625" bestFit="1" customWidth="1"/>
    <col min="4" max="4" width="10.90625" customWidth="1"/>
  </cols>
  <sheetData>
    <row r="4" spans="1:3" x14ac:dyDescent="0.35">
      <c r="B4" s="22" t="s">
        <v>18</v>
      </c>
      <c r="C4" s="24">
        <v>15</v>
      </c>
    </row>
    <row r="5" spans="1:3" x14ac:dyDescent="0.35">
      <c r="A5" s="25" t="s">
        <v>24</v>
      </c>
      <c r="B5" s="25" t="s">
        <v>26</v>
      </c>
      <c r="C5" s="25" t="s">
        <v>25</v>
      </c>
    </row>
    <row r="6" spans="1:3" x14ac:dyDescent="0.35">
      <c r="A6" s="3">
        <v>0</v>
      </c>
      <c r="B6" s="3">
        <f>(EXP(-$C$4)*$C$4^A6)/FACT(A6)</f>
        <v>3.0590232050182579E-7</v>
      </c>
      <c r="C6" s="3">
        <f>+B6</f>
        <v>3.0590232050182579E-7</v>
      </c>
    </row>
    <row r="7" spans="1:3" x14ac:dyDescent="0.35">
      <c r="A7" s="3">
        <v>1</v>
      </c>
      <c r="B7" s="3">
        <f>(EXP(-$C$4)*$C$4^A7)/FACT(A7)</f>
        <v>4.5885348075273864E-6</v>
      </c>
      <c r="C7" s="3">
        <f>+C6+B7</f>
        <v>4.8944371280292126E-6</v>
      </c>
    </row>
    <row r="8" spans="1:3" x14ac:dyDescent="0.35">
      <c r="A8" s="3">
        <v>2</v>
      </c>
      <c r="B8" s="3">
        <f>(EXP(-$C$4)*$C$4^A8)/FACT(A8)</f>
        <v>3.4414011056455399E-5</v>
      </c>
      <c r="C8" s="3">
        <f t="shared" ref="C8:C33" si="0">+C7+B8</f>
        <v>3.9308448184484612E-5</v>
      </c>
    </row>
    <row r="9" spans="1:3" x14ac:dyDescent="0.35">
      <c r="A9" s="3">
        <v>3</v>
      </c>
      <c r="B9" s="3">
        <f>(EXP(-$C$4)*$C$4^A9)/FACT(A9)</f>
        <v>1.7207005528227699E-4</v>
      </c>
      <c r="C9" s="3">
        <f t="shared" si="0"/>
        <v>2.113785034667616E-4</v>
      </c>
    </row>
    <row r="10" spans="1:3" x14ac:dyDescent="0.35">
      <c r="A10" s="3">
        <v>4</v>
      </c>
      <c r="B10" s="3">
        <f>(EXP(-$C$4)*$C$4^A10)/FACT(A10)</f>
        <v>6.4526270730853874E-4</v>
      </c>
      <c r="C10" s="3">
        <f t="shared" si="0"/>
        <v>8.5664121077530032E-4</v>
      </c>
    </row>
    <row r="11" spans="1:3" x14ac:dyDescent="0.35">
      <c r="A11" s="3">
        <v>5</v>
      </c>
      <c r="B11" s="3">
        <f>(EXP(-$C$4)*$C$4^A11)/FACT(A11)</f>
        <v>1.9357881219256162E-3</v>
      </c>
      <c r="C11" s="3">
        <f t="shared" si="0"/>
        <v>2.7924293327009166E-3</v>
      </c>
    </row>
    <row r="12" spans="1:3" x14ac:dyDescent="0.35">
      <c r="A12" s="3">
        <v>6</v>
      </c>
      <c r="B12" s="3">
        <f>(EXP(-$C$4)*$C$4^A12)/FACT(A12)</f>
        <v>4.8394703048140406E-3</v>
      </c>
      <c r="C12" s="3">
        <f t="shared" si="0"/>
        <v>7.6318996375149568E-3</v>
      </c>
    </row>
    <row r="13" spans="1:3" x14ac:dyDescent="0.35">
      <c r="A13" s="3">
        <v>7</v>
      </c>
      <c r="B13" s="3">
        <f>(EXP(-$C$4)*$C$4^A13)/FACT(A13)</f>
        <v>1.0370293510315801E-2</v>
      </c>
      <c r="C13" s="3">
        <f t="shared" si="0"/>
        <v>1.8002193147830758E-2</v>
      </c>
    </row>
    <row r="14" spans="1:3" x14ac:dyDescent="0.35">
      <c r="A14" s="3">
        <v>8</v>
      </c>
      <c r="B14" s="3">
        <f>(EXP(-$C$4)*$C$4^A14)/FACT(A14)</f>
        <v>1.9444300331842128E-2</v>
      </c>
      <c r="C14" s="3">
        <f t="shared" si="0"/>
        <v>3.7446493479672882E-2</v>
      </c>
    </row>
    <row r="15" spans="1:3" x14ac:dyDescent="0.35">
      <c r="A15" s="3">
        <v>9</v>
      </c>
      <c r="B15" s="3">
        <f>(EXP(-$C$4)*$C$4^A15)/FACT(A15)</f>
        <v>3.2407167219736882E-2</v>
      </c>
      <c r="C15" s="3">
        <f t="shared" si="0"/>
        <v>6.9853660699409764E-2</v>
      </c>
    </row>
    <row r="16" spans="1:3" x14ac:dyDescent="0.35">
      <c r="A16" s="3">
        <v>10</v>
      </c>
      <c r="B16" s="3">
        <f>(EXP(-$C$4)*$C$4^A16)/FACT(A16)</f>
        <v>4.8610750829605316E-2</v>
      </c>
      <c r="C16" s="3">
        <f t="shared" si="0"/>
        <v>0.11846441152901507</v>
      </c>
    </row>
    <row r="17" spans="1:8" x14ac:dyDescent="0.35">
      <c r="A17" s="3">
        <v>11</v>
      </c>
      <c r="B17" s="3">
        <f>(EXP(-$C$4)*$C$4^A17)/FACT(A17)</f>
        <v>6.6287387494916347E-2</v>
      </c>
      <c r="C17" s="3">
        <f t="shared" si="0"/>
        <v>0.18475179902393141</v>
      </c>
    </row>
    <row r="18" spans="1:8" x14ac:dyDescent="0.35">
      <c r="A18" s="3">
        <v>12</v>
      </c>
      <c r="B18" s="3">
        <f>(EXP(-$C$4)*$C$4^A18)/FACT(A18)</f>
        <v>8.2859234368645424E-2</v>
      </c>
      <c r="C18" s="3">
        <f t="shared" si="0"/>
        <v>0.26761103339257686</v>
      </c>
    </row>
    <row r="19" spans="1:8" x14ac:dyDescent="0.35">
      <c r="A19" s="3">
        <v>13</v>
      </c>
      <c r="B19" s="3">
        <f>(EXP(-$C$4)*$C$4^A19)/FACT(A19)</f>
        <v>9.5606808886898584E-2</v>
      </c>
      <c r="C19" s="3">
        <f t="shared" si="0"/>
        <v>0.36321784227947546</v>
      </c>
    </row>
    <row r="20" spans="1:8" x14ac:dyDescent="0.35">
      <c r="A20" s="3">
        <v>14</v>
      </c>
      <c r="B20" s="3">
        <f>(EXP(-$C$4)*$C$4^A20)/FACT(A20)</f>
        <v>0.10243586666453419</v>
      </c>
      <c r="C20" s="3">
        <f t="shared" si="0"/>
        <v>0.46565370894400965</v>
      </c>
    </row>
    <row r="21" spans="1:8" ht="28.5" x14ac:dyDescent="0.65">
      <c r="A21" s="3">
        <v>15</v>
      </c>
      <c r="B21" s="3">
        <f>(EXP(-$C$4)*$C$4^A21)/FACT(A21)</f>
        <v>0.10243586666453419</v>
      </c>
      <c r="C21" s="3">
        <f t="shared" si="0"/>
        <v>0.56808957560854378</v>
      </c>
      <c r="F21" s="3" t="s">
        <v>1</v>
      </c>
      <c r="G21" s="25" t="s">
        <v>27</v>
      </c>
      <c r="H21" s="25" t="s">
        <v>28</v>
      </c>
    </row>
    <row r="22" spans="1:8" x14ac:dyDescent="0.35">
      <c r="A22" s="3">
        <v>16</v>
      </c>
      <c r="B22" s="3">
        <f>(EXP(-$C$4)*$C$4^A22)/FACT(A22)</f>
        <v>9.6033624998000805E-2</v>
      </c>
      <c r="C22" s="3">
        <f t="shared" si="0"/>
        <v>0.66412320060654462</v>
      </c>
      <c r="F22" s="3">
        <v>1</v>
      </c>
      <c r="G22" s="3">
        <v>4.6623029231018243E-2</v>
      </c>
      <c r="H22" s="3">
        <v>9</v>
      </c>
    </row>
    <row r="23" spans="1:8" x14ac:dyDescent="0.35">
      <c r="A23" s="3">
        <v>17</v>
      </c>
      <c r="B23" s="3">
        <f>(EXP(-$C$4)*$C$4^A23)/FACT(A23)</f>
        <v>8.4735551468824236E-2</v>
      </c>
      <c r="C23" s="3">
        <f t="shared" si="0"/>
        <v>0.74885875207536889</v>
      </c>
      <c r="F23" s="3">
        <v>2</v>
      </c>
      <c r="G23" s="3">
        <v>0.6009310704858627</v>
      </c>
      <c r="H23" s="3">
        <v>16</v>
      </c>
    </row>
    <row r="24" spans="1:8" x14ac:dyDescent="0.35">
      <c r="A24" s="3">
        <v>18</v>
      </c>
      <c r="B24" s="3">
        <f>(EXP(-$C$4)*$C$4^A24)/FACT(A24)</f>
        <v>7.0612959557353527E-2</v>
      </c>
      <c r="C24" s="3">
        <f t="shared" si="0"/>
        <v>0.81947171163272237</v>
      </c>
      <c r="F24" s="3">
        <v>3</v>
      </c>
      <c r="G24" s="3">
        <v>0.35748674147966319</v>
      </c>
      <c r="H24" s="3">
        <v>13</v>
      </c>
    </row>
    <row r="25" spans="1:8" x14ac:dyDescent="0.35">
      <c r="A25" s="3">
        <v>19</v>
      </c>
      <c r="B25" s="3">
        <f>(EXP(-$C$4)*$C$4^A25)/FACT(A25)</f>
        <v>5.5747073334752796E-2</v>
      </c>
      <c r="C25" s="3">
        <f t="shared" si="0"/>
        <v>0.87521878496747518</v>
      </c>
      <c r="F25" s="3">
        <v>4</v>
      </c>
      <c r="G25" s="3">
        <v>0.41876083380035323</v>
      </c>
      <c r="H25" s="3">
        <v>14</v>
      </c>
    </row>
    <row r="26" spans="1:8" x14ac:dyDescent="0.35">
      <c r="A26" s="3">
        <v>20</v>
      </c>
      <c r="B26" s="3">
        <f>(EXP(-$C$4)*$C$4^A26)/FACT(A26)</f>
        <v>4.1810305001064599E-2</v>
      </c>
      <c r="C26" s="3">
        <f t="shared" si="0"/>
        <v>0.91702908996853982</v>
      </c>
      <c r="F26" s="3">
        <v>5</v>
      </c>
      <c r="G26" s="3">
        <v>0.41022863530875087</v>
      </c>
      <c r="H26" s="3">
        <v>14</v>
      </c>
    </row>
    <row r="27" spans="1:8" x14ac:dyDescent="0.35">
      <c r="A27" s="3">
        <v>21</v>
      </c>
      <c r="B27" s="3">
        <f>(EXP(-$C$4)*$C$4^A27)/FACT(A27)</f>
        <v>2.9864503572188998E-2</v>
      </c>
      <c r="C27" s="3">
        <f t="shared" si="0"/>
        <v>0.94689359354072877</v>
      </c>
      <c r="F27" s="3">
        <v>6</v>
      </c>
      <c r="G27" s="3">
        <v>0.23549094370907542</v>
      </c>
      <c r="H27" s="3">
        <v>12</v>
      </c>
    </row>
    <row r="28" spans="1:8" x14ac:dyDescent="0.35">
      <c r="A28" s="3">
        <v>22</v>
      </c>
      <c r="B28" s="3">
        <f>(EXP(-$C$4)*$C$4^A28)/FACT(A28)</f>
        <v>2.0362161526492496E-2</v>
      </c>
      <c r="C28" s="3">
        <f t="shared" si="0"/>
        <v>0.96725575506722128</v>
      </c>
    </row>
    <row r="29" spans="1:8" x14ac:dyDescent="0.35">
      <c r="A29" s="3">
        <v>23</v>
      </c>
      <c r="B29" s="3">
        <f>(EXP(-$C$4)*$C$4^A29)/FACT(A29)</f>
        <v>1.3279670560755975E-2</v>
      </c>
      <c r="C29" s="3">
        <f t="shared" si="0"/>
        <v>0.98053542562797724</v>
      </c>
    </row>
    <row r="30" spans="1:8" x14ac:dyDescent="0.35">
      <c r="A30" s="3">
        <v>24</v>
      </c>
      <c r="B30" s="3">
        <f>(EXP(-$C$4)*$C$4^A30)/FACT(A30)</f>
        <v>8.2997941004724855E-3</v>
      </c>
      <c r="C30" s="3">
        <f t="shared" si="0"/>
        <v>0.98883521972844968</v>
      </c>
    </row>
    <row r="31" spans="1:8" x14ac:dyDescent="0.35">
      <c r="A31" s="3">
        <v>25</v>
      </c>
      <c r="B31" s="3">
        <f>(EXP(-$C$4)*$C$4^A31)/FACT(A31)</f>
        <v>4.9798764602834913E-3</v>
      </c>
      <c r="C31" s="3">
        <f t="shared" si="0"/>
        <v>0.9938150961887332</v>
      </c>
    </row>
    <row r="32" spans="1:8" x14ac:dyDescent="0.35">
      <c r="A32" s="3">
        <v>26</v>
      </c>
      <c r="B32" s="3">
        <f>(EXP(-$C$4)*$C$4^A32)/FACT(A32)</f>
        <v>2.873005650163552E-3</v>
      </c>
      <c r="C32" s="3">
        <f t="shared" si="0"/>
        <v>0.99668810183889678</v>
      </c>
    </row>
    <row r="33" spans="1:3" x14ac:dyDescent="0.35">
      <c r="A33" s="3">
        <v>27</v>
      </c>
      <c r="B33" s="3">
        <f>(EXP(-$C$4)*$C$4^A33)/FACT(A33)</f>
        <v>1.5961142500908623E-3</v>
      </c>
      <c r="C33" s="3">
        <f t="shared" si="0"/>
        <v>0.99828421608898765</v>
      </c>
    </row>
    <row r="34" spans="1:3" x14ac:dyDescent="0.35">
      <c r="A34" s="3">
        <v>28</v>
      </c>
      <c r="B34" s="3">
        <f>(EXP(-$C$4)*$C$4^A34)/FACT(A34)</f>
        <v>8.5506120540581947E-4</v>
      </c>
      <c r="C34" s="3">
        <f t="shared" ref="C34:C36" si="1">+C33+B34</f>
        <v>0.99913927729439345</v>
      </c>
    </row>
    <row r="35" spans="1:3" x14ac:dyDescent="0.35">
      <c r="A35" s="3">
        <v>29</v>
      </c>
      <c r="B35" s="3">
        <f>(EXP(-$C$4)*$C$4^A35)/FACT(A35)</f>
        <v>4.4227303727887202E-4</v>
      </c>
      <c r="C35" s="3">
        <f t="shared" si="1"/>
        <v>0.99958155033167229</v>
      </c>
    </row>
    <row r="36" spans="1:3" x14ac:dyDescent="0.35">
      <c r="A36" s="3">
        <v>30</v>
      </c>
      <c r="B36" s="3">
        <f>(EXP(-$C$4)*$C$4^A36)/FACT(A36)</f>
        <v>2.2113651863943593E-4</v>
      </c>
      <c r="C36" s="3">
        <f t="shared" si="1"/>
        <v>0.99980268685031171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538BA-1DB0-47AF-9686-C3210594643D}">
  <dimension ref="A1:H51"/>
  <sheetViews>
    <sheetView topLeftCell="A12" workbookViewId="0">
      <selection activeCell="E25" sqref="E25:F27"/>
    </sheetView>
  </sheetViews>
  <sheetFormatPr baseColWidth="10" defaultRowHeight="14.5" x14ac:dyDescent="0.35"/>
  <cols>
    <col min="2" max="2" width="22.453125" customWidth="1"/>
  </cols>
  <sheetData>
    <row r="1" spans="1:5" x14ac:dyDescent="0.35">
      <c r="A1" s="5" t="s">
        <v>1</v>
      </c>
      <c r="B1" s="5" t="s">
        <v>2</v>
      </c>
    </row>
    <row r="2" spans="1:5" x14ac:dyDescent="0.35">
      <c r="A2" s="4">
        <v>1</v>
      </c>
      <c r="B2" s="4">
        <v>9.4</v>
      </c>
    </row>
    <row r="3" spans="1:5" x14ac:dyDescent="0.35">
      <c r="A3" s="4">
        <v>2</v>
      </c>
      <c r="B3" s="4">
        <v>7.4450000000000003</v>
      </c>
    </row>
    <row r="4" spans="1:5" x14ac:dyDescent="0.35">
      <c r="A4" s="4">
        <v>3</v>
      </c>
      <c r="B4" s="4">
        <v>10.489000000000001</v>
      </c>
    </row>
    <row r="5" spans="1:5" x14ac:dyDescent="0.35">
      <c r="A5" s="4">
        <v>4</v>
      </c>
      <c r="B5" s="4">
        <v>12.553000000000001</v>
      </c>
    </row>
    <row r="6" spans="1:5" x14ac:dyDescent="0.35">
      <c r="A6" s="4">
        <v>5</v>
      </c>
      <c r="B6" s="4">
        <v>12.397</v>
      </c>
    </row>
    <row r="7" spans="1:5" x14ac:dyDescent="0.35">
      <c r="A7" s="4">
        <v>6</v>
      </c>
      <c r="B7" s="4">
        <v>8.6199999999999992</v>
      </c>
    </row>
    <row r="8" spans="1:5" x14ac:dyDescent="0.35">
      <c r="A8" s="4">
        <v>7</v>
      </c>
      <c r="B8" s="4">
        <v>6.6189999999999998</v>
      </c>
    </row>
    <row r="9" spans="1:5" x14ac:dyDescent="0.35">
      <c r="A9" s="4">
        <v>8</v>
      </c>
      <c r="B9" s="4">
        <v>6.306</v>
      </c>
    </row>
    <row r="10" spans="1:5" x14ac:dyDescent="0.35">
      <c r="A10" s="4">
        <v>9</v>
      </c>
      <c r="B10" s="4">
        <v>8.0449999999999999</v>
      </c>
    </row>
    <row r="11" spans="1:5" x14ac:dyDescent="0.35">
      <c r="A11" s="4">
        <v>10</v>
      </c>
      <c r="B11" s="4">
        <v>8.4529999999999994</v>
      </c>
    </row>
    <row r="12" spans="1:5" x14ac:dyDescent="0.35">
      <c r="A12" s="4">
        <v>11</v>
      </c>
      <c r="B12" s="4">
        <v>9.3460000000000001</v>
      </c>
    </row>
    <row r="13" spans="1:5" x14ac:dyDescent="0.35">
      <c r="A13" s="4">
        <v>12</v>
      </c>
      <c r="B13" s="4">
        <v>9.26</v>
      </c>
    </row>
    <row r="14" spans="1:5" x14ac:dyDescent="0.35">
      <c r="A14" s="4">
        <v>13</v>
      </c>
      <c r="B14" s="4">
        <v>12.685</v>
      </c>
    </row>
    <row r="15" spans="1:5" x14ac:dyDescent="0.35">
      <c r="A15" s="4">
        <v>14</v>
      </c>
      <c r="B15" s="4">
        <v>9.8290000000000006</v>
      </c>
    </row>
    <row r="16" spans="1:5" x14ac:dyDescent="0.35">
      <c r="A16" s="4">
        <v>15</v>
      </c>
      <c r="B16" s="4">
        <v>9.6280000000000001</v>
      </c>
      <c r="E16" t="s">
        <v>3</v>
      </c>
    </row>
    <row r="17" spans="1:8" x14ac:dyDescent="0.35">
      <c r="A17" s="4">
        <v>16</v>
      </c>
      <c r="B17" s="4">
        <v>13.323</v>
      </c>
    </row>
    <row r="18" spans="1:8" x14ac:dyDescent="0.35">
      <c r="A18" s="4">
        <v>17</v>
      </c>
      <c r="B18" s="4">
        <v>6.7750000000000004</v>
      </c>
      <c r="E18" s="15" t="s">
        <v>11</v>
      </c>
      <c r="F18" s="16"/>
      <c r="G18" s="17" t="s">
        <v>8</v>
      </c>
      <c r="H18" s="17" t="s">
        <v>9</v>
      </c>
    </row>
    <row r="19" spans="1:8" x14ac:dyDescent="0.35">
      <c r="A19" s="4">
        <v>18</v>
      </c>
      <c r="B19" s="4">
        <v>11.077999999999999</v>
      </c>
      <c r="E19" s="18" t="s">
        <v>12</v>
      </c>
      <c r="F19" s="19"/>
      <c r="G19" s="20">
        <v>91.2</v>
      </c>
      <c r="H19" s="20" t="s">
        <v>5</v>
      </c>
    </row>
    <row r="20" spans="1:8" x14ac:dyDescent="0.35">
      <c r="A20" s="4">
        <v>19</v>
      </c>
      <c r="B20" s="4">
        <v>11.804</v>
      </c>
      <c r="E20" s="9" t="s">
        <v>13</v>
      </c>
      <c r="F20" s="10"/>
      <c r="G20" s="3">
        <v>36.700000000000003</v>
      </c>
      <c r="H20" s="3" t="s">
        <v>5</v>
      </c>
    </row>
    <row r="21" spans="1:8" x14ac:dyDescent="0.35">
      <c r="A21" s="4">
        <v>20</v>
      </c>
      <c r="B21" s="4">
        <v>13.837999999999999</v>
      </c>
      <c r="E21" s="9" t="s">
        <v>14</v>
      </c>
      <c r="F21" s="10"/>
      <c r="G21" s="3">
        <v>1.16E-3</v>
      </c>
      <c r="H21" s="3" t="s">
        <v>15</v>
      </c>
    </row>
    <row r="22" spans="1:8" x14ac:dyDescent="0.35">
      <c r="A22" s="4">
        <v>21</v>
      </c>
      <c r="B22" s="4">
        <v>7.1120000000000001</v>
      </c>
    </row>
    <row r="23" spans="1:8" x14ac:dyDescent="0.35">
      <c r="A23" s="4">
        <v>22</v>
      </c>
      <c r="B23" s="4">
        <v>8.3059999999999992</v>
      </c>
      <c r="E23" t="s">
        <v>19</v>
      </c>
    </row>
    <row r="24" spans="1:8" x14ac:dyDescent="0.35">
      <c r="A24" s="4">
        <v>23</v>
      </c>
      <c r="B24" s="4">
        <v>6.9569999999999999</v>
      </c>
      <c r="E24" t="s">
        <v>20</v>
      </c>
    </row>
    <row r="25" spans="1:8" x14ac:dyDescent="0.35">
      <c r="A25" s="4">
        <v>24</v>
      </c>
      <c r="B25" s="4">
        <v>9.2739999999999991</v>
      </c>
      <c r="E25" s="21" t="s">
        <v>21</v>
      </c>
      <c r="F25">
        <v>5</v>
      </c>
    </row>
    <row r="26" spans="1:8" x14ac:dyDescent="0.35">
      <c r="A26" s="4">
        <v>25</v>
      </c>
      <c r="B26" s="4">
        <v>9.9350000000000005</v>
      </c>
      <c r="E26" s="23" t="s">
        <v>22</v>
      </c>
      <c r="F26">
        <v>1.42</v>
      </c>
    </row>
    <row r="27" spans="1:8" x14ac:dyDescent="0.35">
      <c r="A27" s="4">
        <v>26</v>
      </c>
      <c r="B27" s="4">
        <v>13.465999999999999</v>
      </c>
      <c r="E27" s="23" t="s">
        <v>23</v>
      </c>
      <c r="F27">
        <v>0.60399999999999998</v>
      </c>
    </row>
    <row r="28" spans="1:8" x14ac:dyDescent="0.35">
      <c r="A28" s="4">
        <v>27</v>
      </c>
      <c r="B28" s="4">
        <v>5.633</v>
      </c>
    </row>
    <row r="29" spans="1:8" x14ac:dyDescent="0.35">
      <c r="A29" s="4">
        <v>28</v>
      </c>
      <c r="B29" s="4">
        <v>9.532</v>
      </c>
    </row>
    <row r="30" spans="1:8" x14ac:dyDescent="0.35">
      <c r="A30" s="4">
        <v>29</v>
      </c>
      <c r="B30" s="4">
        <v>12.19</v>
      </c>
    </row>
    <row r="31" spans="1:8" x14ac:dyDescent="0.35">
      <c r="A31" s="4">
        <v>30</v>
      </c>
      <c r="B31" s="4">
        <v>7.827</v>
      </c>
    </row>
    <row r="32" spans="1:8" x14ac:dyDescent="0.35">
      <c r="A32" s="4">
        <v>31</v>
      </c>
      <c r="B32" s="4">
        <v>5.7640000000000002</v>
      </c>
    </row>
    <row r="33" spans="1:2" x14ac:dyDescent="0.35">
      <c r="A33" s="4">
        <v>32</v>
      </c>
      <c r="B33" s="4">
        <v>8.8640000000000008</v>
      </c>
    </row>
    <row r="34" spans="1:2" x14ac:dyDescent="0.35">
      <c r="A34" s="4">
        <v>33</v>
      </c>
      <c r="B34" s="4">
        <v>9.1920000000000002</v>
      </c>
    </row>
    <row r="35" spans="1:2" x14ac:dyDescent="0.35">
      <c r="A35" s="4">
        <v>34</v>
      </c>
      <c r="B35" s="4">
        <v>10.27</v>
      </c>
    </row>
    <row r="36" spans="1:2" x14ac:dyDescent="0.35">
      <c r="A36" s="4">
        <v>35</v>
      </c>
      <c r="B36" s="4">
        <v>9.2690000000000001</v>
      </c>
    </row>
    <row r="37" spans="1:2" x14ac:dyDescent="0.35">
      <c r="A37" s="4">
        <v>36</v>
      </c>
      <c r="B37" s="4">
        <v>8.9740000000000002</v>
      </c>
    </row>
    <row r="38" spans="1:2" x14ac:dyDescent="0.35">
      <c r="A38" s="4">
        <v>37</v>
      </c>
      <c r="B38" s="4">
        <v>13.944000000000001</v>
      </c>
    </row>
    <row r="39" spans="1:2" x14ac:dyDescent="0.35">
      <c r="A39" s="4">
        <v>38</v>
      </c>
      <c r="B39" s="4">
        <v>11.731</v>
      </c>
    </row>
    <row r="40" spans="1:2" x14ac:dyDescent="0.35">
      <c r="A40" s="4">
        <v>39</v>
      </c>
      <c r="B40" s="4">
        <v>14.750999999999999</v>
      </c>
    </row>
    <row r="41" spans="1:2" x14ac:dyDescent="0.35">
      <c r="A41" s="4">
        <v>40</v>
      </c>
      <c r="B41" s="4">
        <v>8.69</v>
      </c>
    </row>
    <row r="42" spans="1:2" x14ac:dyDescent="0.35">
      <c r="A42" s="4">
        <v>41</v>
      </c>
      <c r="B42" s="4">
        <v>9.8309999999999995</v>
      </c>
    </row>
    <row r="43" spans="1:2" x14ac:dyDescent="0.35">
      <c r="A43" s="4">
        <v>42</v>
      </c>
      <c r="B43" s="4">
        <v>8.952</v>
      </c>
    </row>
    <row r="44" spans="1:2" x14ac:dyDescent="0.35">
      <c r="A44" s="4">
        <v>43</v>
      </c>
      <c r="B44" s="4">
        <v>11.35</v>
      </c>
    </row>
    <row r="45" spans="1:2" x14ac:dyDescent="0.35">
      <c r="A45" s="4">
        <v>44</v>
      </c>
      <c r="B45" s="4">
        <v>9.2370000000000001</v>
      </c>
    </row>
    <row r="46" spans="1:2" x14ac:dyDescent="0.35">
      <c r="A46" s="4">
        <v>45</v>
      </c>
      <c r="B46" s="4">
        <v>11.515000000000001</v>
      </c>
    </row>
    <row r="47" spans="1:2" x14ac:dyDescent="0.35">
      <c r="A47" s="4">
        <v>46</v>
      </c>
      <c r="B47" s="4">
        <v>10.055999999999999</v>
      </c>
    </row>
    <row r="48" spans="1:2" x14ac:dyDescent="0.35">
      <c r="A48" s="4">
        <v>47</v>
      </c>
      <c r="B48" s="4">
        <v>9.3550000000000004</v>
      </c>
    </row>
    <row r="49" spans="1:2" x14ac:dyDescent="0.35">
      <c r="A49" s="4">
        <v>48</v>
      </c>
      <c r="B49" s="4">
        <v>14.388999999999999</v>
      </c>
    </row>
    <row r="50" spans="1:2" x14ac:dyDescent="0.35">
      <c r="A50" s="4">
        <v>49</v>
      </c>
      <c r="B50" s="4">
        <v>6.5149999999999997</v>
      </c>
    </row>
    <row r="51" spans="1:2" x14ac:dyDescent="0.35">
      <c r="A51" s="4">
        <v>50</v>
      </c>
      <c r="B51" s="4">
        <v>8.5269999999999992</v>
      </c>
    </row>
  </sheetData>
  <mergeCells count="4">
    <mergeCell ref="E20:F20"/>
    <mergeCell ref="E21:F21"/>
    <mergeCell ref="E19:F19"/>
    <mergeCell ref="E18:F1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7342-EF59-4B7F-BE56-5799E7B734D3}">
  <dimension ref="A1:H81"/>
  <sheetViews>
    <sheetView tabSelected="1" topLeftCell="A10" workbookViewId="0">
      <selection activeCell="K25" sqref="K25"/>
    </sheetView>
  </sheetViews>
  <sheetFormatPr baseColWidth="10" defaultRowHeight="14.5" x14ac:dyDescent="0.35"/>
  <cols>
    <col min="3" max="3" width="16.81640625" customWidth="1"/>
    <col min="4" max="4" width="15.08984375" customWidth="1"/>
    <col min="5" max="5" width="14.6328125" customWidth="1"/>
    <col min="7" max="7" width="9.08984375" customWidth="1"/>
    <col min="9" max="9" width="16.26953125" customWidth="1"/>
  </cols>
  <sheetData>
    <row r="1" spans="1:8" x14ac:dyDescent="0.35">
      <c r="A1" s="21" t="s">
        <v>52</v>
      </c>
      <c r="B1" s="24">
        <v>5</v>
      </c>
    </row>
    <row r="2" spans="1:8" x14ac:dyDescent="0.35">
      <c r="A2" s="23" t="s">
        <v>22</v>
      </c>
      <c r="B2" s="24">
        <v>1.42</v>
      </c>
    </row>
    <row r="3" spans="1:8" x14ac:dyDescent="0.35">
      <c r="A3" s="23" t="s">
        <v>23</v>
      </c>
      <c r="B3" s="24">
        <v>0.60399999999999998</v>
      </c>
    </row>
    <row r="5" spans="1:8" x14ac:dyDescent="0.35">
      <c r="A5" s="33"/>
      <c r="B5" s="34"/>
      <c r="C5" s="25" t="s">
        <v>38</v>
      </c>
      <c r="D5" s="25" t="s">
        <v>39</v>
      </c>
      <c r="E5" s="34"/>
      <c r="F5" s="34"/>
      <c r="G5" s="34"/>
      <c r="H5" s="35"/>
    </row>
    <row r="6" spans="1:8" x14ac:dyDescent="0.35">
      <c r="A6" s="36"/>
      <c r="B6" s="37"/>
      <c r="C6" s="38"/>
      <c r="D6" s="38"/>
      <c r="E6" s="37"/>
      <c r="F6" s="28" t="s">
        <v>46</v>
      </c>
      <c r="G6" s="28"/>
      <c r="H6" s="39"/>
    </row>
    <row r="7" spans="1:8" x14ac:dyDescent="0.35">
      <c r="A7" s="36"/>
      <c r="B7" s="37"/>
      <c r="C7" s="38"/>
      <c r="D7" s="38"/>
      <c r="E7" s="37"/>
      <c r="F7" s="38"/>
      <c r="G7" s="38"/>
      <c r="H7" s="39"/>
    </row>
    <row r="8" spans="1:8" x14ac:dyDescent="0.35">
      <c r="A8" s="36"/>
      <c r="B8" s="37"/>
      <c r="C8" s="38"/>
      <c r="D8" s="38"/>
      <c r="E8" s="25" t="s">
        <v>45</v>
      </c>
      <c r="F8" s="38"/>
      <c r="G8" s="38"/>
      <c r="H8" s="25" t="s">
        <v>48</v>
      </c>
    </row>
    <row r="9" spans="1:8" x14ac:dyDescent="0.35">
      <c r="A9" s="25" t="s">
        <v>1</v>
      </c>
      <c r="B9" s="25" t="s">
        <v>30</v>
      </c>
      <c r="C9" s="38"/>
      <c r="D9" s="38"/>
      <c r="E9" s="25" t="s">
        <v>40</v>
      </c>
      <c r="F9" s="38"/>
      <c r="G9" s="38"/>
      <c r="H9" s="25" t="s">
        <v>47</v>
      </c>
    </row>
    <row r="10" spans="1:8" x14ac:dyDescent="0.35">
      <c r="A10" s="3">
        <v>1</v>
      </c>
      <c r="B10" s="3">
        <v>0.55866571313111868</v>
      </c>
      <c r="C10" s="4">
        <f>+B22-6</f>
        <v>9.6539793372819815E-2</v>
      </c>
      <c r="D10" s="4">
        <f>SQRT(D20)</f>
        <v>0.40779595185506373</v>
      </c>
      <c r="E10" s="3">
        <f>+C10*D10</f>
        <v>3.9368536930360229E-2</v>
      </c>
      <c r="F10" s="6">
        <f>LN(G19)</f>
        <v>0.26750810243848067</v>
      </c>
      <c r="G10" s="9"/>
      <c r="H10" s="3">
        <f>+E10+F10</f>
        <v>0.30687663936884091</v>
      </c>
    </row>
    <row r="11" spans="1:8" x14ac:dyDescent="0.35">
      <c r="A11" s="3">
        <v>2</v>
      </c>
      <c r="B11" s="3">
        <v>0.61496737045618832</v>
      </c>
      <c r="C11" s="38"/>
      <c r="D11" s="38"/>
      <c r="E11" s="38"/>
      <c r="F11" s="38"/>
      <c r="G11" s="38"/>
      <c r="H11" s="40"/>
    </row>
    <row r="12" spans="1:8" x14ac:dyDescent="0.35">
      <c r="A12" s="3">
        <v>3</v>
      </c>
      <c r="B12" s="3">
        <v>0.2720764348593725</v>
      </c>
      <c r="C12" s="19" t="s">
        <v>37</v>
      </c>
      <c r="D12" s="28"/>
      <c r="E12" s="38"/>
      <c r="F12" s="38"/>
      <c r="G12" s="38"/>
      <c r="H12" s="40"/>
    </row>
    <row r="13" spans="1:8" x14ac:dyDescent="0.35">
      <c r="A13" s="3">
        <v>4</v>
      </c>
      <c r="B13" s="3">
        <v>0.38595416917830128</v>
      </c>
      <c r="C13" s="29" t="s">
        <v>21</v>
      </c>
      <c r="D13" s="26">
        <v>5</v>
      </c>
      <c r="E13" s="38"/>
      <c r="F13" s="27" t="s">
        <v>43</v>
      </c>
      <c r="G13" s="26">
        <v>0.36481599999999997</v>
      </c>
      <c r="H13" s="40"/>
    </row>
    <row r="14" spans="1:8" x14ac:dyDescent="0.35">
      <c r="A14" s="3">
        <v>5</v>
      </c>
      <c r="B14" s="3">
        <v>0.36176257900160347</v>
      </c>
      <c r="C14" s="30" t="s">
        <v>22</v>
      </c>
      <c r="D14" s="26">
        <v>1.42</v>
      </c>
      <c r="E14" s="38"/>
      <c r="F14" s="27" t="s">
        <v>42</v>
      </c>
      <c r="G14" s="26">
        <v>2.0164</v>
      </c>
      <c r="H14" s="40"/>
    </row>
    <row r="15" spans="1:8" x14ac:dyDescent="0.35">
      <c r="A15" s="3">
        <v>6</v>
      </c>
      <c r="B15" s="3">
        <v>0.39194595614113736</v>
      </c>
      <c r="C15" s="30" t="s">
        <v>23</v>
      </c>
      <c r="D15" s="26">
        <v>0.60399999999999998</v>
      </c>
      <c r="E15" s="38"/>
      <c r="F15" s="27" t="s">
        <v>41</v>
      </c>
      <c r="G15" s="26">
        <f>SUM(G13:G14)</f>
        <v>2.3812159999999998</v>
      </c>
      <c r="H15" s="40"/>
    </row>
    <row r="16" spans="1:8" x14ac:dyDescent="0.35">
      <c r="A16" s="3">
        <v>7</v>
      </c>
      <c r="B16" s="3">
        <v>0.67112057695077065</v>
      </c>
      <c r="C16" s="27" t="s">
        <v>32</v>
      </c>
      <c r="D16" s="26">
        <f>D15^2</f>
        <v>0.36481599999999997</v>
      </c>
      <c r="E16" s="38"/>
      <c r="F16" s="31" t="s">
        <v>44</v>
      </c>
      <c r="G16" s="38">
        <f>SQRT(G15)</f>
        <v>1.5431189195910988</v>
      </c>
      <c r="H16" s="40"/>
    </row>
    <row r="17" spans="1:8" x14ac:dyDescent="0.35">
      <c r="A17" s="3">
        <v>8</v>
      </c>
      <c r="B17" s="3">
        <v>0.61634552063883896</v>
      </c>
      <c r="C17" s="27" t="s">
        <v>33</v>
      </c>
      <c r="D17" s="26">
        <f>D14^2</f>
        <v>2.0164</v>
      </c>
      <c r="E17" s="38"/>
      <c r="F17" s="38"/>
      <c r="G17" s="38"/>
      <c r="H17" s="40"/>
    </row>
    <row r="18" spans="1:8" x14ac:dyDescent="0.35">
      <c r="A18" s="3">
        <v>9</v>
      </c>
      <c r="B18" s="3">
        <v>0.61826582006442665</v>
      </c>
      <c r="C18" s="27" t="s">
        <v>34</v>
      </c>
      <c r="D18" s="26">
        <f>+D16/D17</f>
        <v>0.18092441975798451</v>
      </c>
      <c r="E18" s="38"/>
      <c r="F18" s="38"/>
      <c r="G18" s="38"/>
      <c r="H18" s="40"/>
    </row>
    <row r="19" spans="1:8" x14ac:dyDescent="0.35">
      <c r="A19" s="3">
        <v>10</v>
      </c>
      <c r="B19" s="3">
        <v>0.46325083996078353</v>
      </c>
      <c r="C19" s="27" t="s">
        <v>35</v>
      </c>
      <c r="D19" s="26">
        <f>1+D18</f>
        <v>1.1809244197579845</v>
      </c>
      <c r="E19" s="38"/>
      <c r="F19" s="41" t="s">
        <v>44</v>
      </c>
      <c r="G19" s="38">
        <f>+G14/G16</f>
        <v>1.3067042172837289</v>
      </c>
      <c r="H19" s="40"/>
    </row>
    <row r="20" spans="1:8" x14ac:dyDescent="0.35">
      <c r="A20" s="3">
        <v>11</v>
      </c>
      <c r="B20" s="3">
        <v>0.19887309246764917</v>
      </c>
      <c r="C20" s="27" t="s">
        <v>36</v>
      </c>
      <c r="D20" s="26">
        <f>LN(D19)</f>
        <v>0.16629753834937747</v>
      </c>
      <c r="E20" s="38"/>
      <c r="F20" s="38"/>
      <c r="G20" s="38"/>
      <c r="H20" s="40"/>
    </row>
    <row r="21" spans="1:8" x14ac:dyDescent="0.35">
      <c r="A21" s="3">
        <v>12</v>
      </c>
      <c r="B21" s="3">
        <v>0.94331172052262868</v>
      </c>
      <c r="C21" s="38"/>
      <c r="D21" s="38"/>
      <c r="E21" s="38"/>
      <c r="F21" s="38"/>
      <c r="G21" s="38"/>
      <c r="H21" s="40"/>
    </row>
    <row r="22" spans="1:8" x14ac:dyDescent="0.35">
      <c r="A22" s="42" t="s">
        <v>31</v>
      </c>
      <c r="B22" s="43">
        <f>SUM(B10:B21)</f>
        <v>6.0965397933728198</v>
      </c>
      <c r="C22" s="43"/>
      <c r="D22" s="43"/>
      <c r="E22" s="43"/>
      <c r="F22" s="43"/>
      <c r="G22" s="43"/>
      <c r="H22" s="44"/>
    </row>
    <row r="23" spans="1:8" x14ac:dyDescent="0.35">
      <c r="A23" s="32"/>
      <c r="B23" s="32"/>
      <c r="C23" s="32"/>
      <c r="D23" s="32"/>
      <c r="E23" s="32"/>
      <c r="F23" s="32"/>
      <c r="G23" s="32"/>
      <c r="H23" s="32"/>
    </row>
    <row r="24" spans="1:8" ht="18.5" x14ac:dyDescent="0.45">
      <c r="C24" s="47" t="s">
        <v>50</v>
      </c>
      <c r="D24" s="48">
        <f>EXP(H10)</f>
        <v>1.3591732892548938</v>
      </c>
      <c r="F24" s="49" t="s">
        <v>49</v>
      </c>
      <c r="G24" s="50">
        <f>+B1+D24</f>
        <v>6.359173289254894</v>
      </c>
    </row>
    <row r="26" spans="1:8" x14ac:dyDescent="0.35">
      <c r="E26" s="1" t="s">
        <v>51</v>
      </c>
    </row>
    <row r="27" spans="1:8" x14ac:dyDescent="0.35">
      <c r="E27" s="1"/>
    </row>
    <row r="28" spans="1:8" x14ac:dyDescent="0.35">
      <c r="E28" s="1"/>
    </row>
    <row r="29" spans="1:8" x14ac:dyDescent="0.35">
      <c r="E29" s="1"/>
    </row>
    <row r="31" spans="1:8" x14ac:dyDescent="0.35">
      <c r="B31" s="46" t="s">
        <v>1</v>
      </c>
      <c r="C31" s="45" t="s">
        <v>29</v>
      </c>
    </row>
    <row r="32" spans="1:8" x14ac:dyDescent="0.35">
      <c r="B32" s="3">
        <v>1</v>
      </c>
      <c r="C32" s="3">
        <v>10.54438234</v>
      </c>
    </row>
    <row r="33" spans="2:3" x14ac:dyDescent="0.35">
      <c r="B33" s="3">
        <v>2</v>
      </c>
      <c r="C33" s="3">
        <v>16.238050380000001</v>
      </c>
    </row>
    <row r="34" spans="2:3" x14ac:dyDescent="0.35">
      <c r="B34" s="3">
        <v>3</v>
      </c>
      <c r="C34" s="3">
        <v>11.81064578</v>
      </c>
    </row>
    <row r="35" spans="2:3" x14ac:dyDescent="0.35">
      <c r="B35" s="3">
        <v>4</v>
      </c>
      <c r="C35" s="3">
        <v>7.9383580970000001</v>
      </c>
    </row>
    <row r="36" spans="2:3" x14ac:dyDescent="0.35">
      <c r="B36" s="3">
        <v>5</v>
      </c>
      <c r="C36" s="3">
        <v>7.1605086099999999</v>
      </c>
    </row>
    <row r="37" spans="2:3" x14ac:dyDescent="0.35">
      <c r="B37" s="3">
        <v>6</v>
      </c>
      <c r="C37" s="3">
        <v>8.6765715360000009</v>
      </c>
    </row>
    <row r="38" spans="2:3" x14ac:dyDescent="0.35">
      <c r="B38" s="3">
        <v>7</v>
      </c>
      <c r="C38" s="3">
        <v>7.2816472470000004</v>
      </c>
    </row>
    <row r="39" spans="2:3" x14ac:dyDescent="0.35">
      <c r="B39" s="3">
        <v>8</v>
      </c>
      <c r="C39" s="3">
        <v>8.7525878299999995</v>
      </c>
    </row>
    <row r="40" spans="2:3" x14ac:dyDescent="0.35">
      <c r="B40" s="3">
        <v>9</v>
      </c>
      <c r="C40" s="3">
        <v>16.885671009999999</v>
      </c>
    </row>
    <row r="41" spans="2:3" x14ac:dyDescent="0.35">
      <c r="B41" s="3">
        <v>10</v>
      </c>
      <c r="C41" s="3">
        <v>16.357936939999998</v>
      </c>
    </row>
    <row r="42" spans="2:3" x14ac:dyDescent="0.35">
      <c r="B42" s="3">
        <v>11</v>
      </c>
      <c r="C42" s="3">
        <v>9.0609890820000007</v>
      </c>
    </row>
    <row r="43" spans="2:3" x14ac:dyDescent="0.35">
      <c r="B43" s="3">
        <v>12</v>
      </c>
      <c r="C43" s="3">
        <v>7.4097591319999996</v>
      </c>
    </row>
    <row r="44" spans="2:3" x14ac:dyDescent="0.35">
      <c r="B44" s="3">
        <v>13</v>
      </c>
      <c r="C44" s="3">
        <v>9.0868175480000009</v>
      </c>
    </row>
    <row r="45" spans="2:3" x14ac:dyDescent="0.35">
      <c r="B45" s="3">
        <v>14</v>
      </c>
      <c r="C45" s="3">
        <v>8.2620317239999999</v>
      </c>
    </row>
    <row r="46" spans="2:3" x14ac:dyDescent="0.35">
      <c r="B46" s="3">
        <v>15</v>
      </c>
      <c r="C46" s="3">
        <v>8.6240474230000004</v>
      </c>
    </row>
    <row r="47" spans="2:3" x14ac:dyDescent="0.35">
      <c r="B47" s="3">
        <v>16</v>
      </c>
      <c r="C47" s="3">
        <v>7.0290387829999998</v>
      </c>
    </row>
    <row r="48" spans="2:3" x14ac:dyDescent="0.35">
      <c r="B48" s="3">
        <v>17</v>
      </c>
      <c r="C48" s="3">
        <v>8.7436618090000007</v>
      </c>
    </row>
    <row r="49" spans="2:3" x14ac:dyDescent="0.35">
      <c r="B49" s="3">
        <v>18</v>
      </c>
      <c r="C49" s="3">
        <v>7.1366513869999997</v>
      </c>
    </row>
    <row r="50" spans="2:3" x14ac:dyDescent="0.35">
      <c r="B50" s="3">
        <v>19</v>
      </c>
      <c r="C50" s="3">
        <v>14.18998027</v>
      </c>
    </row>
    <row r="51" spans="2:3" x14ac:dyDescent="0.35">
      <c r="B51" s="3">
        <v>20</v>
      </c>
      <c r="C51" s="3">
        <v>13.245625970000001</v>
      </c>
    </row>
    <row r="52" spans="2:3" x14ac:dyDescent="0.35">
      <c r="B52" s="3">
        <v>21</v>
      </c>
      <c r="C52" s="3">
        <v>8.5758787230000006</v>
      </c>
    </row>
    <row r="53" spans="2:3" x14ac:dyDescent="0.35">
      <c r="B53" s="3">
        <v>22</v>
      </c>
      <c r="C53" s="3">
        <v>10.965753060000001</v>
      </c>
    </row>
    <row r="54" spans="2:3" x14ac:dyDescent="0.35">
      <c r="B54" s="3">
        <v>23</v>
      </c>
      <c r="C54" s="3">
        <v>6.0662506709999997</v>
      </c>
    </row>
    <row r="55" spans="2:3" x14ac:dyDescent="0.35">
      <c r="B55" s="3">
        <v>24</v>
      </c>
      <c r="C55" s="3">
        <v>20.447151810000001</v>
      </c>
    </row>
    <row r="56" spans="2:3" x14ac:dyDescent="0.35">
      <c r="B56" s="3">
        <v>25</v>
      </c>
      <c r="C56" s="3">
        <v>7.0535576210000004</v>
      </c>
    </row>
    <row r="57" spans="2:3" x14ac:dyDescent="0.35">
      <c r="B57" s="3">
        <v>26</v>
      </c>
      <c r="C57" s="3">
        <v>9.8363462550000005</v>
      </c>
    </row>
    <row r="58" spans="2:3" x14ac:dyDescent="0.35">
      <c r="B58" s="3">
        <v>27</v>
      </c>
      <c r="C58" s="3">
        <v>7.6591124490000002</v>
      </c>
    </row>
    <row r="59" spans="2:3" x14ac:dyDescent="0.35">
      <c r="B59" s="3">
        <v>28</v>
      </c>
      <c r="C59" s="3">
        <v>8.8899128740000002</v>
      </c>
    </row>
    <row r="60" spans="2:3" x14ac:dyDescent="0.35">
      <c r="B60" s="3">
        <v>29</v>
      </c>
      <c r="C60" s="3">
        <v>7.4009730720000002</v>
      </c>
    </row>
    <row r="61" spans="2:3" x14ac:dyDescent="0.35">
      <c r="B61" s="3">
        <v>30</v>
      </c>
      <c r="C61" s="3">
        <v>11.533336179999999</v>
      </c>
    </row>
    <row r="62" spans="2:3" x14ac:dyDescent="0.35">
      <c r="B62" s="3">
        <v>31</v>
      </c>
      <c r="C62" s="3">
        <v>9.5665218979999995</v>
      </c>
    </row>
    <row r="63" spans="2:3" x14ac:dyDescent="0.35">
      <c r="B63" s="3">
        <v>32</v>
      </c>
      <c r="C63" s="3">
        <v>9.3169853689999993</v>
      </c>
    </row>
    <row r="64" spans="2:3" x14ac:dyDescent="0.35">
      <c r="B64" s="3">
        <v>33</v>
      </c>
      <c r="C64" s="3">
        <v>11.740958969999999</v>
      </c>
    </row>
    <row r="65" spans="2:3" x14ac:dyDescent="0.35">
      <c r="B65" s="3">
        <v>34</v>
      </c>
      <c r="C65" s="3">
        <v>8.5670110249999993</v>
      </c>
    </row>
    <row r="66" spans="2:3" x14ac:dyDescent="0.35">
      <c r="B66" s="3">
        <v>35</v>
      </c>
      <c r="C66" s="3">
        <v>11.741338219999999</v>
      </c>
    </row>
    <row r="67" spans="2:3" x14ac:dyDescent="0.35">
      <c r="B67" s="3">
        <v>36</v>
      </c>
      <c r="C67" s="3">
        <v>8.5487782639999992</v>
      </c>
    </row>
    <row r="68" spans="2:3" x14ac:dyDescent="0.35">
      <c r="B68" s="3">
        <v>37</v>
      </c>
      <c r="C68" s="3">
        <v>9.8882982590000008</v>
      </c>
    </row>
    <row r="69" spans="2:3" x14ac:dyDescent="0.35">
      <c r="B69" s="3">
        <v>38</v>
      </c>
      <c r="C69" s="3">
        <v>11.005101570000001</v>
      </c>
    </row>
    <row r="70" spans="2:3" x14ac:dyDescent="0.35">
      <c r="B70" s="3">
        <v>39</v>
      </c>
      <c r="C70" s="3">
        <v>7.1197512400000003</v>
      </c>
    </row>
    <row r="71" spans="2:3" x14ac:dyDescent="0.35">
      <c r="B71" s="3">
        <v>40</v>
      </c>
      <c r="C71" s="3">
        <v>15.5690835</v>
      </c>
    </row>
    <row r="72" spans="2:3" x14ac:dyDescent="0.35">
      <c r="B72" s="3">
        <v>41</v>
      </c>
      <c r="C72" s="3">
        <v>10.482989910000001</v>
      </c>
    </row>
    <row r="73" spans="2:3" x14ac:dyDescent="0.35">
      <c r="B73" s="3">
        <v>42</v>
      </c>
      <c r="C73" s="3">
        <v>12.08004378</v>
      </c>
    </row>
    <row r="74" spans="2:3" x14ac:dyDescent="0.35">
      <c r="B74" s="3">
        <v>43</v>
      </c>
      <c r="C74" s="3">
        <v>11.337875199999999</v>
      </c>
    </row>
    <row r="75" spans="2:3" x14ac:dyDescent="0.35">
      <c r="B75" s="3">
        <v>44</v>
      </c>
      <c r="C75" s="3">
        <v>9.2593576449999997</v>
      </c>
    </row>
    <row r="76" spans="2:3" x14ac:dyDescent="0.35">
      <c r="B76" s="3">
        <v>45</v>
      </c>
      <c r="C76" s="3">
        <v>10.285320199999999</v>
      </c>
    </row>
    <row r="77" spans="2:3" x14ac:dyDescent="0.35">
      <c r="B77" s="3">
        <v>46</v>
      </c>
      <c r="C77" s="3">
        <v>16.009814240000001</v>
      </c>
    </row>
    <row r="78" spans="2:3" x14ac:dyDescent="0.35">
      <c r="B78" s="3">
        <v>47</v>
      </c>
      <c r="C78" s="3">
        <v>7.66833308</v>
      </c>
    </row>
    <row r="79" spans="2:3" x14ac:dyDescent="0.35">
      <c r="B79" s="3">
        <v>48</v>
      </c>
      <c r="C79" s="3">
        <v>9.7001067249999995</v>
      </c>
    </row>
    <row r="80" spans="2:3" x14ac:dyDescent="0.35">
      <c r="B80" s="3">
        <v>49</v>
      </c>
      <c r="C80" s="3">
        <v>8.6636869599999997</v>
      </c>
    </row>
    <row r="81" spans="2:3" x14ac:dyDescent="0.35">
      <c r="B81" s="3">
        <v>50</v>
      </c>
      <c r="C81" s="3">
        <v>9.4411458199999991</v>
      </c>
    </row>
  </sheetData>
  <mergeCells count="3">
    <mergeCell ref="C12:D12"/>
    <mergeCell ref="F6:G6"/>
    <mergeCell ref="F10:G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Ejemplo 3.4</vt:lpstr>
      <vt:lpstr>Generación de automoviles</vt:lpstr>
      <vt:lpstr>Ejemplo 3.5</vt:lpstr>
      <vt:lpstr>Generación tiempo atención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Adrián Vecchi</dc:creator>
  <cp:lastModifiedBy>Carlos Adrián Vecchi</cp:lastModifiedBy>
  <dcterms:created xsi:type="dcterms:W3CDTF">2020-04-03T23:56:19Z</dcterms:created>
  <dcterms:modified xsi:type="dcterms:W3CDTF">2020-04-05T20:09:06Z</dcterms:modified>
</cp:coreProperties>
</file>