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y\Dropbox\Simulación 2020\Unidad N° 2\"/>
    </mc:Choice>
  </mc:AlternateContent>
  <xr:revisionPtr revIDLastSave="0" documentId="13_ncr:1_{9F368638-FB63-4871-AABE-F72FE470AFC6}" xr6:coauthVersionLast="44" xr6:coauthVersionMax="44" xr10:uidLastSave="{00000000-0000-0000-0000-000000000000}"/>
  <bookViews>
    <workbookView xWindow="-108" yWindow="-108" windowWidth="23256" windowHeight="12576" xr2:uid="{04C9D087-CF0C-4B34-8919-DAEE78BC6236}"/>
  </bookViews>
  <sheets>
    <sheet name="Ejemplo 3" sheetId="1" r:id="rId1"/>
    <sheet name="Ejemplo 1" sheetId="2" r:id="rId2"/>
    <sheet name="Ejemplo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H19" i="1"/>
  <c r="N3" i="1"/>
  <c r="M3" i="1"/>
  <c r="B2" i="1"/>
  <c r="N3" i="3" l="1"/>
  <c r="O3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3" i="3"/>
  <c r="N4" i="2"/>
  <c r="N5" i="2"/>
  <c r="N6" i="2"/>
  <c r="N7" i="2"/>
  <c r="O7" i="2" s="1"/>
  <c r="P7" i="2" s="1"/>
  <c r="N8" i="2"/>
  <c r="N9" i="2"/>
  <c r="N10" i="2"/>
  <c r="N11" i="2"/>
  <c r="O11" i="2" s="1"/>
  <c r="P11" i="2" s="1"/>
  <c r="N12" i="2"/>
  <c r="N13" i="2"/>
  <c r="N14" i="2"/>
  <c r="N15" i="2"/>
  <c r="O15" i="2" s="1"/>
  <c r="P15" i="2" s="1"/>
  <c r="N16" i="2"/>
  <c r="N17" i="2"/>
  <c r="N18" i="2"/>
  <c r="N19" i="2"/>
  <c r="O19" i="2" s="1"/>
  <c r="P19" i="2" s="1"/>
  <c r="N3" i="2"/>
  <c r="M3" i="3"/>
  <c r="M5" i="3"/>
  <c r="M6" i="3"/>
  <c r="M7" i="3"/>
  <c r="M8" i="3"/>
  <c r="M10" i="3"/>
  <c r="M11" i="3"/>
  <c r="M13" i="3"/>
  <c r="M14" i="3"/>
  <c r="M15" i="3"/>
  <c r="M17" i="3"/>
  <c r="M18" i="3"/>
  <c r="M19" i="3"/>
  <c r="I4" i="3"/>
  <c r="P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H19" i="2"/>
  <c r="O4" i="2"/>
  <c r="P4" i="2" s="1"/>
  <c r="O5" i="2"/>
  <c r="P5" i="2" s="1"/>
  <c r="O8" i="2"/>
  <c r="P8" i="2" s="1"/>
  <c r="O9" i="2"/>
  <c r="P9" i="2" s="1"/>
  <c r="O12" i="2"/>
  <c r="P12" i="2" s="1"/>
  <c r="O13" i="2"/>
  <c r="P13" i="2" s="1"/>
  <c r="O16" i="2"/>
  <c r="P16" i="2" s="1"/>
  <c r="O17" i="2"/>
  <c r="P17" i="2" s="1"/>
  <c r="P3" i="2"/>
  <c r="O18" i="2"/>
  <c r="P18" i="2" s="1"/>
  <c r="O14" i="2"/>
  <c r="P14" i="2" s="1"/>
  <c r="O10" i="2"/>
  <c r="P10" i="2" s="1"/>
  <c r="O6" i="2"/>
  <c r="P6" i="2" s="1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M9" i="3" l="1"/>
  <c r="P17" i="3"/>
  <c r="M16" i="3"/>
  <c r="M12" i="3"/>
  <c r="M4" i="3"/>
  <c r="P18" i="3"/>
  <c r="P6" i="3"/>
  <c r="P13" i="3"/>
  <c r="P5" i="3"/>
  <c r="P14" i="3"/>
  <c r="P10" i="3"/>
  <c r="P19" i="3"/>
  <c r="P15" i="3"/>
  <c r="P11" i="3"/>
  <c r="P7" i="3"/>
  <c r="P8" i="3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P16" i="3" l="1"/>
  <c r="P12" i="3"/>
  <c r="P4" i="3"/>
  <c r="P9" i="3"/>
  <c r="P15" i="1"/>
  <c r="P11" i="1"/>
  <c r="P18" i="1"/>
  <c r="P6" i="1"/>
  <c r="P19" i="1"/>
  <c r="P7" i="1"/>
  <c r="P14" i="1"/>
  <c r="P10" i="1"/>
  <c r="P17" i="1"/>
  <c r="P13" i="1"/>
  <c r="P9" i="1"/>
  <c r="P5" i="1"/>
  <c r="O3" i="1"/>
  <c r="P16" i="1"/>
  <c r="P12" i="1"/>
  <c r="P8" i="1"/>
  <c r="P4" i="1"/>
</calcChain>
</file>

<file path=xl/sharedStrings.xml><?xml version="1.0" encoding="utf-8"?>
<sst xmlns="http://schemas.openxmlformats.org/spreadsheetml/2006/main" count="33" uniqueCount="11">
  <si>
    <t>x</t>
  </si>
  <si>
    <t>y</t>
  </si>
  <si>
    <t>r1</t>
  </si>
  <si>
    <t>r2</t>
  </si>
  <si>
    <t>a</t>
  </si>
  <si>
    <t>b</t>
  </si>
  <si>
    <t>M</t>
  </si>
  <si>
    <t>f(x)</t>
  </si>
  <si>
    <t>f(x)/M</t>
  </si>
  <si>
    <t xml:space="preserve">Orden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</si>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</sst>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0" fillId="2" borderId="1" xfId="0" applyFill="1" applyBorder="1"/>
    <xf numFmtId="0" fontId="0" fillId="0" borderId="0" xfId="0" applyFill="1"/>
    <xf numFmtId="0" fontId="3" fillId="0" borderId="0" xfId="0" applyFont="1" applyFill="1"/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3'!$B$1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3'!$A$2:$A$42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'Ejemplo 3'!$B$2:$B$42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3.5000000000000003E-2</c:v>
                </c:pt>
                <c:pt idx="2">
                  <c:v>3.6666666666666667E-2</c:v>
                </c:pt>
                <c:pt idx="3">
                  <c:v>3.833333333333333E-2</c:v>
                </c:pt>
                <c:pt idx="4">
                  <c:v>0.04</c:v>
                </c:pt>
                <c:pt idx="5">
                  <c:v>4.1666666666666671E-2</c:v>
                </c:pt>
                <c:pt idx="6">
                  <c:v>4.3333333333333335E-2</c:v>
                </c:pt>
                <c:pt idx="7">
                  <c:v>4.4999999999999998E-2</c:v>
                </c:pt>
                <c:pt idx="8">
                  <c:v>4.6666666666666662E-2</c:v>
                </c:pt>
                <c:pt idx="9">
                  <c:v>4.8333333333333339E-2</c:v>
                </c:pt>
                <c:pt idx="10">
                  <c:v>0.05</c:v>
                </c:pt>
                <c:pt idx="11">
                  <c:v>5.1666666666666666E-2</c:v>
                </c:pt>
                <c:pt idx="12">
                  <c:v>5.333333333333333E-2</c:v>
                </c:pt>
                <c:pt idx="13">
                  <c:v>5.4999999999999993E-2</c:v>
                </c:pt>
                <c:pt idx="14">
                  <c:v>5.6666666666666671E-2</c:v>
                </c:pt>
                <c:pt idx="15">
                  <c:v>5.8333333333333334E-2</c:v>
                </c:pt>
                <c:pt idx="16">
                  <c:v>0.06</c:v>
                </c:pt>
                <c:pt idx="17">
                  <c:v>6.1666666666666661E-2</c:v>
                </c:pt>
                <c:pt idx="18">
                  <c:v>6.3333333333333339E-2</c:v>
                </c:pt>
                <c:pt idx="19">
                  <c:v>6.5000000000000002E-2</c:v>
                </c:pt>
                <c:pt idx="20">
                  <c:v>6.6666666666666666E-2</c:v>
                </c:pt>
                <c:pt idx="21">
                  <c:v>6.5000000000000002E-2</c:v>
                </c:pt>
                <c:pt idx="22">
                  <c:v>6.3333333333333325E-2</c:v>
                </c:pt>
                <c:pt idx="23">
                  <c:v>6.1666666666666668E-2</c:v>
                </c:pt>
                <c:pt idx="24">
                  <c:v>6.0000000000000005E-2</c:v>
                </c:pt>
                <c:pt idx="25">
                  <c:v>5.8333333333333334E-2</c:v>
                </c:pt>
                <c:pt idx="26">
                  <c:v>5.6666666666666671E-2</c:v>
                </c:pt>
                <c:pt idx="27">
                  <c:v>5.5E-2</c:v>
                </c:pt>
                <c:pt idx="28">
                  <c:v>5.333333333333333E-2</c:v>
                </c:pt>
                <c:pt idx="29">
                  <c:v>5.1666666666666666E-2</c:v>
                </c:pt>
                <c:pt idx="30">
                  <c:v>0.05</c:v>
                </c:pt>
                <c:pt idx="31">
                  <c:v>4.8333333333333339E-2</c:v>
                </c:pt>
                <c:pt idx="32">
                  <c:v>4.6666666666666662E-2</c:v>
                </c:pt>
                <c:pt idx="33">
                  <c:v>4.4999999999999998E-2</c:v>
                </c:pt>
                <c:pt idx="34">
                  <c:v>4.3333333333333335E-2</c:v>
                </c:pt>
                <c:pt idx="35">
                  <c:v>4.1666666666666671E-2</c:v>
                </c:pt>
                <c:pt idx="36">
                  <c:v>4.0000000000000008E-2</c:v>
                </c:pt>
                <c:pt idx="37">
                  <c:v>3.833333333333333E-2</c:v>
                </c:pt>
                <c:pt idx="38">
                  <c:v>3.6666666666666667E-2</c:v>
                </c:pt>
                <c:pt idx="39">
                  <c:v>3.5000000000000003E-2</c:v>
                </c:pt>
                <c:pt idx="40">
                  <c:v>3.333333333333334E-2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E-4EC5-BA04-95D6299A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93392"/>
        <c:axId val="536392080"/>
      </c:scatterChart>
      <c:valAx>
        <c:axId val="536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6392080"/>
        <c:crosses val="autoZero"/>
        <c:crossBetween val="midCat"/>
      </c:valAx>
      <c:valAx>
        <c:axId val="536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6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631889763779528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1'!$B$2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1'!$A$3:$A$13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'Ejemplo 1'!$B$3:$B$13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0.67666666666666664</c:v>
                </c:pt>
                <c:pt idx="2">
                  <c:v>0.70666666666666667</c:v>
                </c:pt>
                <c:pt idx="3">
                  <c:v>0.7566666666666666</c:v>
                </c:pt>
                <c:pt idx="4">
                  <c:v>0.82666666666666666</c:v>
                </c:pt>
                <c:pt idx="5">
                  <c:v>0.91666666666666663</c:v>
                </c:pt>
                <c:pt idx="6">
                  <c:v>1.0266666666666666</c:v>
                </c:pt>
                <c:pt idx="7">
                  <c:v>1.1566666666666665</c:v>
                </c:pt>
                <c:pt idx="8">
                  <c:v>1.3066666666666666</c:v>
                </c:pt>
                <c:pt idx="9">
                  <c:v>1.4766666666666666</c:v>
                </c:pt>
                <c:pt idx="10">
                  <c:v>1.6666666666666665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E-4971-B905-3D64CAEE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15448"/>
        <c:axId val="309515120"/>
      </c:lineChart>
      <c:catAx>
        <c:axId val="3095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09515120"/>
        <c:crosses val="autoZero"/>
        <c:auto val="1"/>
        <c:lblAlgn val="ctr"/>
        <c:lblOffset val="100"/>
        <c:noMultiLvlLbl val="0"/>
      </c:catAx>
      <c:valAx>
        <c:axId val="3095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095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1874453193350816E-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2'!$B$1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2'!$A$2:$A$42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'Ejemplo 2'!$B$2:$B$42</c:f>
              <c:numCache>
                <c:formatCode>General</c:formatCode>
                <c:ptCount val="41"/>
                <c:pt idx="0">
                  <c:v>0</c:v>
                </c:pt>
                <c:pt idx="1">
                  <c:v>7.3125000000000009E-2</c:v>
                </c:pt>
                <c:pt idx="2">
                  <c:v>0.14250000000000002</c:v>
                </c:pt>
                <c:pt idx="3">
                  <c:v>0.20812499999999998</c:v>
                </c:pt>
                <c:pt idx="4">
                  <c:v>0.27</c:v>
                </c:pt>
                <c:pt idx="5">
                  <c:v>0.328125</c:v>
                </c:pt>
                <c:pt idx="6">
                  <c:v>0.38249999999999995</c:v>
                </c:pt>
                <c:pt idx="7">
                  <c:v>0.43312499999999993</c:v>
                </c:pt>
                <c:pt idx="8">
                  <c:v>0.48000000000000009</c:v>
                </c:pt>
                <c:pt idx="9">
                  <c:v>0.52312500000000006</c:v>
                </c:pt>
                <c:pt idx="10">
                  <c:v>0.5625</c:v>
                </c:pt>
                <c:pt idx="11">
                  <c:v>0.59812500000000002</c:v>
                </c:pt>
                <c:pt idx="12">
                  <c:v>0.62999999999999989</c:v>
                </c:pt>
                <c:pt idx="13">
                  <c:v>0.65812500000000007</c:v>
                </c:pt>
                <c:pt idx="14">
                  <c:v>0.68249999999999988</c:v>
                </c:pt>
                <c:pt idx="15">
                  <c:v>0.703125</c:v>
                </c:pt>
                <c:pt idx="16">
                  <c:v>0.72000000000000008</c:v>
                </c:pt>
                <c:pt idx="17">
                  <c:v>0.73312500000000003</c:v>
                </c:pt>
                <c:pt idx="18">
                  <c:v>0.74250000000000005</c:v>
                </c:pt>
                <c:pt idx="19">
                  <c:v>0.74812499999999982</c:v>
                </c:pt>
                <c:pt idx="20">
                  <c:v>0.75</c:v>
                </c:pt>
                <c:pt idx="21">
                  <c:v>0.74812500000000015</c:v>
                </c:pt>
                <c:pt idx="22">
                  <c:v>0.74249999999999994</c:v>
                </c:pt>
                <c:pt idx="23">
                  <c:v>0.73312500000000003</c:v>
                </c:pt>
                <c:pt idx="24">
                  <c:v>0.71999999999999975</c:v>
                </c:pt>
                <c:pt idx="25">
                  <c:v>0.703125</c:v>
                </c:pt>
                <c:pt idx="26">
                  <c:v>0.68250000000000011</c:v>
                </c:pt>
                <c:pt idx="27">
                  <c:v>0.65812500000000007</c:v>
                </c:pt>
                <c:pt idx="28">
                  <c:v>0.62999999999999989</c:v>
                </c:pt>
                <c:pt idx="29">
                  <c:v>0.5981249999999998</c:v>
                </c:pt>
                <c:pt idx="30">
                  <c:v>0.5625</c:v>
                </c:pt>
                <c:pt idx="31">
                  <c:v>0.52312499999999984</c:v>
                </c:pt>
                <c:pt idx="32">
                  <c:v>0.48</c:v>
                </c:pt>
                <c:pt idx="33">
                  <c:v>0.43312499999999998</c:v>
                </c:pt>
                <c:pt idx="34">
                  <c:v>0.38250000000000028</c:v>
                </c:pt>
                <c:pt idx="35">
                  <c:v>0.328125</c:v>
                </c:pt>
                <c:pt idx="36">
                  <c:v>0.27</c:v>
                </c:pt>
                <c:pt idx="37">
                  <c:v>0.20812499999999989</c:v>
                </c:pt>
                <c:pt idx="38">
                  <c:v>0.14249999999999963</c:v>
                </c:pt>
                <c:pt idx="39">
                  <c:v>7.3125000000000107E-2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A12-9058-A56C87E4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3607368"/>
        <c:axId val="433611632"/>
      </c:lineChart>
      <c:catAx>
        <c:axId val="4336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33611632"/>
        <c:crosses val="autoZero"/>
        <c:auto val="1"/>
        <c:lblAlgn val="ctr"/>
        <c:lblOffset val="100"/>
        <c:noMultiLvlLbl val="0"/>
      </c:catAx>
      <c:valAx>
        <c:axId val="4336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33607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0</xdr:row>
      <xdr:rowOff>101600</xdr:rowOff>
    </xdr:from>
    <xdr:to>
      <xdr:col>8</xdr:col>
      <xdr:colOff>673100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9A23F1-8675-4561-91F3-F4FAE4DB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584200</xdr:colOff>
      <xdr:row>20</xdr:row>
      <xdr:rowOff>82550</xdr:rowOff>
    </xdr:from>
    <xdr:to>
      <xdr:col>10</xdr:col>
      <xdr:colOff>584728</xdr:colOff>
      <xdr:row>39</xdr:row>
      <xdr:rowOff>12997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26AC58-1EB8-4647-8EEE-D13330C66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8200" y="3765550"/>
          <a:ext cx="6096528" cy="3429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120650</xdr:rowOff>
    </xdr:from>
    <xdr:to>
      <xdr:col>4</xdr:col>
      <xdr:colOff>730250</xdr:colOff>
      <xdr:row>28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7E8CE5-D890-40B3-8B09-33B7DE9A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209550</xdr:colOff>
      <xdr:row>0</xdr:row>
      <xdr:rowOff>0</xdr:rowOff>
    </xdr:from>
    <xdr:to>
      <xdr:col>8</xdr:col>
      <xdr:colOff>641350</xdr:colOff>
      <xdr:row>15</xdr:row>
      <xdr:rowOff>52388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CF0389-44B2-4CC6-90C1-E1241658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0"/>
          <a:ext cx="5003800" cy="2814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20</xdr:row>
      <xdr:rowOff>38100</xdr:rowOff>
    </xdr:from>
    <xdr:to>
      <xdr:col>16</xdr:col>
      <xdr:colOff>47625</xdr:colOff>
      <xdr:row>35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B4C2F-69EF-4E47-A3DC-3F5044F6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209550</xdr:colOff>
      <xdr:row>4</xdr:row>
      <xdr:rowOff>120651</xdr:rowOff>
    </xdr:from>
    <xdr:to>
      <xdr:col>8</xdr:col>
      <xdr:colOff>628650</xdr:colOff>
      <xdr:row>19</xdr:row>
      <xdr:rowOff>165895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CA8A7-7BB8-4034-8201-F77AF0304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857251"/>
          <a:ext cx="4991100" cy="2807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795-E9F7-42A7-BBE3-EBBBB0D97DA8}">
  <dimension ref="A1:P42"/>
  <sheetViews>
    <sheetView tabSelected="1" workbookViewId="0">
      <selection activeCell="P3" sqref="P3"/>
    </sheetView>
  </sheetViews>
  <sheetFormatPr baseColWidth="10" defaultRowHeight="14.4" x14ac:dyDescent="0.3"/>
  <sheetData>
    <row r="1" spans="1:16" x14ac:dyDescent="0.3">
      <c r="A1" s="16" t="s">
        <v>0</v>
      </c>
      <c r="B1" s="16" t="s">
        <v>1</v>
      </c>
    </row>
    <row r="2" spans="1:16" x14ac:dyDescent="0.3">
      <c r="A2" s="1">
        <v>5</v>
      </c>
      <c r="B2" s="1">
        <f>(A2/300)+1/60</f>
        <v>3.3333333333333333E-2</v>
      </c>
      <c r="J2" t="s">
        <v>9</v>
      </c>
      <c r="K2" s="2" t="s">
        <v>2</v>
      </c>
      <c r="L2" s="2" t="s">
        <v>3</v>
      </c>
      <c r="M2" s="2" t="s">
        <v>0</v>
      </c>
      <c r="N2" s="2" t="s">
        <v>7</v>
      </c>
      <c r="O2" s="2" t="s">
        <v>8</v>
      </c>
      <c r="P2" s="2"/>
    </row>
    <row r="3" spans="1:16" x14ac:dyDescent="0.3">
      <c r="A3" s="1">
        <v>5.5</v>
      </c>
      <c r="B3" s="1">
        <f t="shared" ref="B3:B22" si="0">(A3/300)+1/60</f>
        <v>3.5000000000000003E-2</v>
      </c>
      <c r="J3" s="3">
        <v>1</v>
      </c>
      <c r="K3" s="3">
        <v>0.54913402337100259</v>
      </c>
      <c r="L3" s="3">
        <v>0.20323515419559424</v>
      </c>
      <c r="M3" s="4">
        <f>$H$17+($H$18-$H$17)*K3</f>
        <v>15.982680467420051</v>
      </c>
      <c r="N3" s="3">
        <f>IF(M3&lt;=15,M3/300+1/60,-M3/300+7/60)</f>
        <v>6.3391065108599834E-2</v>
      </c>
      <c r="O3" s="3">
        <f>N3/$H$19</f>
        <v>0.95086597662899752</v>
      </c>
      <c r="P3" s="3" t="str">
        <f>IF(L3&lt;=O3,"ACEPTO x","RECHAZO x")</f>
        <v>ACEPTO x</v>
      </c>
    </row>
    <row r="4" spans="1:16" x14ac:dyDescent="0.3">
      <c r="A4" s="1">
        <v>6</v>
      </c>
      <c r="B4" s="1">
        <f t="shared" si="0"/>
        <v>3.6666666666666667E-2</v>
      </c>
      <c r="J4" s="3">
        <v>2</v>
      </c>
      <c r="K4" s="3">
        <v>0.2281320942241114</v>
      </c>
      <c r="L4" s="3">
        <v>0.69066016311144562</v>
      </c>
      <c r="M4" s="4">
        <f t="shared" ref="M4:M19" si="1">$H$17+($H$18-$H$17)*K4</f>
        <v>9.562641884482229</v>
      </c>
      <c r="N4" s="3">
        <f t="shared" ref="N4:N19" si="2">IF(M4&lt;=15,M4/300+1/60,-M4/300+7/60)</f>
        <v>4.8542139614940763E-2</v>
      </c>
      <c r="O4" s="3">
        <f t="shared" ref="O4:O19" si="3">N4/$H$19</f>
        <v>0.7281320942241114</v>
      </c>
      <c r="P4" s="3" t="str">
        <f t="shared" ref="P3:P19" si="4">IF(L4&lt;O4,"ACEPTO x","RECHAZO x")</f>
        <v>ACEPTO x</v>
      </c>
    </row>
    <row r="5" spans="1:16" x14ac:dyDescent="0.3">
      <c r="A5" s="1">
        <v>6.5</v>
      </c>
      <c r="B5" s="1">
        <f t="shared" si="0"/>
        <v>3.833333333333333E-2</v>
      </c>
      <c r="J5">
        <v>3</v>
      </c>
      <c r="K5">
        <v>0.70696135452510711</v>
      </c>
      <c r="L5">
        <v>0.88412805362906466</v>
      </c>
      <c r="M5" s="5">
        <f t="shared" si="1"/>
        <v>19.139227090502143</v>
      </c>
      <c r="N5">
        <f t="shared" si="2"/>
        <v>5.2869243031659532E-2</v>
      </c>
      <c r="O5">
        <f t="shared" si="3"/>
        <v>0.793038645474893</v>
      </c>
      <c r="P5" t="str">
        <f t="shared" si="4"/>
        <v>RECHAZO x</v>
      </c>
    </row>
    <row r="6" spans="1:16" x14ac:dyDescent="0.3">
      <c r="A6" s="1">
        <v>7</v>
      </c>
      <c r="B6" s="1">
        <f t="shared" si="0"/>
        <v>0.04</v>
      </c>
      <c r="J6" s="3">
        <v>4</v>
      </c>
      <c r="K6" s="3">
        <v>0.83588445519567522</v>
      </c>
      <c r="L6" s="3">
        <v>0.28010171823744168</v>
      </c>
      <c r="M6" s="4">
        <f t="shared" si="1"/>
        <v>21.717689103913504</v>
      </c>
      <c r="N6" s="3">
        <f t="shared" si="2"/>
        <v>4.4274369653621651E-2</v>
      </c>
      <c r="O6" s="3">
        <f t="shared" si="3"/>
        <v>0.66411554480432478</v>
      </c>
      <c r="P6" s="3" t="str">
        <f t="shared" si="4"/>
        <v>ACEPTO x</v>
      </c>
    </row>
    <row r="7" spans="1:16" x14ac:dyDescent="0.3">
      <c r="A7" s="1">
        <v>7.5</v>
      </c>
      <c r="B7" s="1">
        <f t="shared" si="0"/>
        <v>4.1666666666666671E-2</v>
      </c>
      <c r="J7">
        <v>5</v>
      </c>
      <c r="K7">
        <v>0.27261366457825242</v>
      </c>
      <c r="L7">
        <v>0.95696531970394794</v>
      </c>
      <c r="M7" s="5">
        <f t="shared" si="1"/>
        <v>10.452273291565049</v>
      </c>
      <c r="N7">
        <f t="shared" si="2"/>
        <v>5.150757763855017E-2</v>
      </c>
      <c r="O7">
        <f t="shared" si="3"/>
        <v>0.77261366457825253</v>
      </c>
      <c r="P7" t="str">
        <f t="shared" si="4"/>
        <v>RECHAZO x</v>
      </c>
    </row>
    <row r="8" spans="1:16" x14ac:dyDescent="0.3">
      <c r="A8" s="1">
        <v>8</v>
      </c>
      <c r="B8" s="1">
        <f t="shared" si="0"/>
        <v>4.3333333333333335E-2</v>
      </c>
      <c r="J8" s="3">
        <v>6</v>
      </c>
      <c r="K8" s="3">
        <v>0.44722454432312464</v>
      </c>
      <c r="L8" s="3">
        <v>7.3847748450925899E-3</v>
      </c>
      <c r="M8" s="4">
        <f t="shared" si="1"/>
        <v>13.944490886462493</v>
      </c>
      <c r="N8" s="3">
        <f t="shared" si="2"/>
        <v>6.3148302954874974E-2</v>
      </c>
      <c r="O8" s="3">
        <f t="shared" si="3"/>
        <v>0.94722454432312464</v>
      </c>
      <c r="P8" s="3" t="str">
        <f t="shared" si="4"/>
        <v>ACEPTO x</v>
      </c>
    </row>
    <row r="9" spans="1:16" x14ac:dyDescent="0.3">
      <c r="A9" s="1">
        <v>8.5</v>
      </c>
      <c r="B9" s="1">
        <f t="shared" si="0"/>
        <v>4.4999999999999998E-2</v>
      </c>
      <c r="J9" s="3">
        <v>7</v>
      </c>
      <c r="K9" s="3">
        <v>0.54147200956111186</v>
      </c>
      <c r="L9" s="3">
        <v>5.2047626746537734E-2</v>
      </c>
      <c r="M9" s="4">
        <f t="shared" si="1"/>
        <v>15.829440191222236</v>
      </c>
      <c r="N9" s="3">
        <f t="shared" si="2"/>
        <v>6.3901866029259208E-2</v>
      </c>
      <c r="O9" s="3">
        <f t="shared" si="3"/>
        <v>0.95852799043888814</v>
      </c>
      <c r="P9" s="3" t="str">
        <f t="shared" si="4"/>
        <v>ACEPTO x</v>
      </c>
    </row>
    <row r="10" spans="1:16" x14ac:dyDescent="0.3">
      <c r="A10" s="1">
        <v>9</v>
      </c>
      <c r="B10" s="1">
        <f t="shared" si="0"/>
        <v>4.6666666666666662E-2</v>
      </c>
      <c r="J10" s="3">
        <v>8</v>
      </c>
      <c r="K10" s="3">
        <v>0.47143100605248811</v>
      </c>
      <c r="L10" s="3">
        <v>0.81295781894975294</v>
      </c>
      <c r="M10" s="4">
        <f t="shared" si="1"/>
        <v>14.428620121049763</v>
      </c>
      <c r="N10" s="3">
        <f t="shared" si="2"/>
        <v>6.476206707016588E-2</v>
      </c>
      <c r="O10" s="3">
        <f t="shared" si="3"/>
        <v>0.97143100605248822</v>
      </c>
      <c r="P10" s="3" t="str">
        <f t="shared" si="4"/>
        <v>ACEPTO x</v>
      </c>
    </row>
    <row r="11" spans="1:16" x14ac:dyDescent="0.3">
      <c r="A11" s="1">
        <v>9.5</v>
      </c>
      <c r="B11" s="1">
        <f t="shared" si="0"/>
        <v>4.8333333333333339E-2</v>
      </c>
      <c r="J11" s="3">
        <v>9</v>
      </c>
      <c r="K11" s="3">
        <v>0.66605319442883537</v>
      </c>
      <c r="L11" s="3">
        <v>0.7752879711039945</v>
      </c>
      <c r="M11" s="4">
        <f t="shared" si="1"/>
        <v>18.32106388857671</v>
      </c>
      <c r="N11" s="3">
        <f t="shared" si="2"/>
        <v>5.5596453704744302E-2</v>
      </c>
      <c r="O11" s="3">
        <f t="shared" si="3"/>
        <v>0.83394680557116452</v>
      </c>
      <c r="P11" s="3" t="str">
        <f t="shared" si="4"/>
        <v>ACEPTO x</v>
      </c>
    </row>
    <row r="12" spans="1:16" x14ac:dyDescent="0.3">
      <c r="A12" s="1">
        <v>10</v>
      </c>
      <c r="B12" s="1">
        <f t="shared" si="0"/>
        <v>0.05</v>
      </c>
      <c r="J12" s="3">
        <v>10</v>
      </c>
      <c r="K12" s="3">
        <v>0.26708420364294272</v>
      </c>
      <c r="L12" s="3">
        <v>0.16990355924200418</v>
      </c>
      <c r="M12" s="4">
        <f t="shared" si="1"/>
        <v>10.341684072858854</v>
      </c>
      <c r="N12" s="3">
        <f t="shared" si="2"/>
        <v>5.1138946909529512E-2</v>
      </c>
      <c r="O12" s="3">
        <f t="shared" si="3"/>
        <v>0.76708420364294272</v>
      </c>
      <c r="P12" s="3" t="str">
        <f t="shared" si="4"/>
        <v>ACEPTO x</v>
      </c>
    </row>
    <row r="13" spans="1:16" x14ac:dyDescent="0.3">
      <c r="A13" s="1">
        <v>10.5</v>
      </c>
      <c r="B13" s="1">
        <f t="shared" si="0"/>
        <v>5.1666666666666666E-2</v>
      </c>
      <c r="J13" s="3">
        <v>11</v>
      </c>
      <c r="K13" s="3">
        <v>0.31144129633381024</v>
      </c>
      <c r="L13" s="3">
        <v>0.72091771001084692</v>
      </c>
      <c r="M13" s="4">
        <f t="shared" si="1"/>
        <v>11.228825926676205</v>
      </c>
      <c r="N13" s="3">
        <f t="shared" si="2"/>
        <v>5.4096086422254011E-2</v>
      </c>
      <c r="O13" s="3">
        <f t="shared" si="3"/>
        <v>0.81144129633381012</v>
      </c>
      <c r="P13" s="3" t="str">
        <f t="shared" si="4"/>
        <v>ACEPTO x</v>
      </c>
    </row>
    <row r="14" spans="1:16" x14ac:dyDescent="0.3">
      <c r="A14" s="1">
        <v>11</v>
      </c>
      <c r="B14" s="1">
        <f t="shared" si="0"/>
        <v>5.333333333333333E-2</v>
      </c>
      <c r="J14" s="3">
        <v>12</v>
      </c>
      <c r="K14" s="3">
        <v>0.78352195433831839</v>
      </c>
      <c r="L14" s="3">
        <v>0.18484724921419038</v>
      </c>
      <c r="M14" s="4">
        <f t="shared" si="1"/>
        <v>20.670439086766368</v>
      </c>
      <c r="N14" s="3">
        <f t="shared" si="2"/>
        <v>4.7765203044112109E-2</v>
      </c>
      <c r="O14" s="3">
        <f t="shared" si="3"/>
        <v>0.71647804566168161</v>
      </c>
      <c r="P14" s="3" t="str">
        <f t="shared" si="4"/>
        <v>ACEPTO x</v>
      </c>
    </row>
    <row r="15" spans="1:16" x14ac:dyDescent="0.3">
      <c r="A15" s="1">
        <v>11.5</v>
      </c>
      <c r="B15" s="1">
        <f t="shared" si="0"/>
        <v>5.4999999999999993E-2</v>
      </c>
      <c r="J15" s="3">
        <v>13</v>
      </c>
      <c r="K15" s="3">
        <v>0.82818238830375568</v>
      </c>
      <c r="L15" s="3">
        <v>0.19173731296918151</v>
      </c>
      <c r="M15" s="4">
        <f t="shared" si="1"/>
        <v>21.563647766075114</v>
      </c>
      <c r="N15" s="3">
        <f t="shared" si="2"/>
        <v>4.4787840779749621E-2</v>
      </c>
      <c r="O15" s="3">
        <f t="shared" si="3"/>
        <v>0.67181761169624432</v>
      </c>
      <c r="P15" s="3" t="str">
        <f t="shared" si="4"/>
        <v>ACEPTO x</v>
      </c>
    </row>
    <row r="16" spans="1:16" x14ac:dyDescent="0.3">
      <c r="A16" s="1">
        <v>12</v>
      </c>
      <c r="B16" s="1">
        <f t="shared" si="0"/>
        <v>5.6666666666666671E-2</v>
      </c>
      <c r="J16" s="3">
        <v>14</v>
      </c>
      <c r="K16" s="3">
        <v>0.89140344858031351</v>
      </c>
      <c r="L16" s="3">
        <v>0.48908937193523971</v>
      </c>
      <c r="M16" s="4">
        <f t="shared" si="1"/>
        <v>22.828068971606271</v>
      </c>
      <c r="N16" s="3">
        <f t="shared" si="2"/>
        <v>4.0573103427979096E-2</v>
      </c>
      <c r="O16" s="3">
        <f t="shared" si="3"/>
        <v>0.60859655141968649</v>
      </c>
      <c r="P16" s="3" t="str">
        <f t="shared" si="4"/>
        <v>ACEPTO x</v>
      </c>
    </row>
    <row r="17" spans="1:16" x14ac:dyDescent="0.3">
      <c r="A17" s="1">
        <v>12.5</v>
      </c>
      <c r="B17" s="1">
        <f t="shared" si="0"/>
        <v>5.8333333333333334E-2</v>
      </c>
      <c r="G17" s="6" t="s">
        <v>4</v>
      </c>
      <c r="H17" s="1">
        <v>5</v>
      </c>
      <c r="J17" s="3">
        <v>15</v>
      </c>
      <c r="K17" s="3">
        <v>0.33996098479158177</v>
      </c>
      <c r="L17" s="3">
        <v>0.45124849780944554</v>
      </c>
      <c r="M17" s="4">
        <f t="shared" si="1"/>
        <v>11.799219695831635</v>
      </c>
      <c r="N17" s="3">
        <f t="shared" si="2"/>
        <v>5.5997398986105451E-2</v>
      </c>
      <c r="O17" s="3">
        <f t="shared" si="3"/>
        <v>0.83996098479158177</v>
      </c>
      <c r="P17" s="3" t="str">
        <f t="shared" si="4"/>
        <v>ACEPTO x</v>
      </c>
    </row>
    <row r="18" spans="1:16" x14ac:dyDescent="0.3">
      <c r="A18" s="1">
        <v>13</v>
      </c>
      <c r="B18" s="1">
        <f t="shared" si="0"/>
        <v>0.06</v>
      </c>
      <c r="G18" s="6" t="s">
        <v>5</v>
      </c>
      <c r="H18" s="1">
        <v>25</v>
      </c>
      <c r="J18" s="3">
        <v>16</v>
      </c>
      <c r="K18" s="3">
        <v>0.20726833662437771</v>
      </c>
      <c r="L18" s="3">
        <v>0.60251641801851519</v>
      </c>
      <c r="M18" s="4">
        <f t="shared" si="1"/>
        <v>9.1453667324875543</v>
      </c>
      <c r="N18" s="3">
        <f t="shared" si="2"/>
        <v>4.715122244162518E-2</v>
      </c>
      <c r="O18" s="3">
        <f t="shared" si="3"/>
        <v>0.70726833662437771</v>
      </c>
      <c r="P18" s="3" t="str">
        <f t="shared" si="4"/>
        <v>ACEPTO x</v>
      </c>
    </row>
    <row r="19" spans="1:16" x14ac:dyDescent="0.3">
      <c r="A19" s="1">
        <v>13.5</v>
      </c>
      <c r="B19" s="1">
        <f t="shared" si="0"/>
        <v>6.1666666666666661E-2</v>
      </c>
      <c r="G19" s="6" t="s">
        <v>6</v>
      </c>
      <c r="H19" s="1">
        <f>+B22</f>
        <v>6.6666666666666666E-2</v>
      </c>
      <c r="J19" s="3">
        <v>17</v>
      </c>
      <c r="K19" s="3">
        <v>0.96136263289290202</v>
      </c>
      <c r="L19" s="3">
        <v>0.49627450074236834</v>
      </c>
      <c r="M19" s="4">
        <f t="shared" si="1"/>
        <v>24.227252657858042</v>
      </c>
      <c r="N19" s="3">
        <f t="shared" si="2"/>
        <v>3.5909157807139866E-2</v>
      </c>
      <c r="O19" s="3">
        <f t="shared" si="3"/>
        <v>0.53863736710709798</v>
      </c>
      <c r="P19" s="3" t="str">
        <f t="shared" si="4"/>
        <v>ACEPTO x</v>
      </c>
    </row>
    <row r="20" spans="1:16" x14ac:dyDescent="0.3">
      <c r="A20" s="1">
        <v>14</v>
      </c>
      <c r="B20" s="1">
        <f t="shared" si="0"/>
        <v>6.3333333333333339E-2</v>
      </c>
    </row>
    <row r="21" spans="1:16" x14ac:dyDescent="0.3">
      <c r="A21" s="1">
        <v>14.5</v>
      </c>
      <c r="B21" s="1">
        <f t="shared" si="0"/>
        <v>6.5000000000000002E-2</v>
      </c>
    </row>
    <row r="22" spans="1:16" x14ac:dyDescent="0.3">
      <c r="A22" s="1">
        <v>15</v>
      </c>
      <c r="B22" s="1">
        <f t="shared" si="0"/>
        <v>6.6666666666666666E-2</v>
      </c>
    </row>
    <row r="23" spans="1:16" x14ac:dyDescent="0.3">
      <c r="A23" s="1">
        <v>15.5</v>
      </c>
      <c r="B23" s="1">
        <f t="shared" ref="B23:B42" si="5">(-A23/300)+7/60</f>
        <v>6.5000000000000002E-2</v>
      </c>
    </row>
    <row r="24" spans="1:16" x14ac:dyDescent="0.3">
      <c r="A24" s="1">
        <v>16</v>
      </c>
      <c r="B24" s="1">
        <f t="shared" si="5"/>
        <v>6.3333333333333325E-2</v>
      </c>
    </row>
    <row r="25" spans="1:16" x14ac:dyDescent="0.3">
      <c r="A25" s="1">
        <v>16.5</v>
      </c>
      <c r="B25" s="1">
        <f t="shared" si="5"/>
        <v>6.1666666666666668E-2</v>
      </c>
    </row>
    <row r="26" spans="1:16" x14ac:dyDescent="0.3">
      <c r="A26" s="1">
        <v>17</v>
      </c>
      <c r="B26" s="1">
        <f t="shared" si="5"/>
        <v>6.0000000000000005E-2</v>
      </c>
    </row>
    <row r="27" spans="1:16" x14ac:dyDescent="0.3">
      <c r="A27" s="1">
        <v>17.5</v>
      </c>
      <c r="B27" s="1">
        <f t="shared" si="5"/>
        <v>5.8333333333333334E-2</v>
      </c>
    </row>
    <row r="28" spans="1:16" x14ac:dyDescent="0.3">
      <c r="A28" s="1">
        <v>18</v>
      </c>
      <c r="B28" s="1">
        <f t="shared" si="5"/>
        <v>5.6666666666666671E-2</v>
      </c>
    </row>
    <row r="29" spans="1:16" x14ac:dyDescent="0.3">
      <c r="A29" s="1">
        <v>18.5</v>
      </c>
      <c r="B29" s="1">
        <f t="shared" si="5"/>
        <v>5.5E-2</v>
      </c>
    </row>
    <row r="30" spans="1:16" x14ac:dyDescent="0.3">
      <c r="A30" s="1">
        <v>19</v>
      </c>
      <c r="B30" s="1">
        <f t="shared" si="5"/>
        <v>5.333333333333333E-2</v>
      </c>
    </row>
    <row r="31" spans="1:16" x14ac:dyDescent="0.3">
      <c r="A31" s="1">
        <v>19.5</v>
      </c>
      <c r="B31" s="1">
        <f t="shared" si="5"/>
        <v>5.1666666666666666E-2</v>
      </c>
    </row>
    <row r="32" spans="1:16" x14ac:dyDescent="0.3">
      <c r="A32" s="1">
        <v>20</v>
      </c>
      <c r="B32" s="1">
        <f t="shared" si="5"/>
        <v>0.05</v>
      </c>
    </row>
    <row r="33" spans="1:2" x14ac:dyDescent="0.3">
      <c r="A33" s="1">
        <v>20.5</v>
      </c>
      <c r="B33" s="1">
        <f t="shared" si="5"/>
        <v>4.8333333333333339E-2</v>
      </c>
    </row>
    <row r="34" spans="1:2" x14ac:dyDescent="0.3">
      <c r="A34" s="1">
        <v>21</v>
      </c>
      <c r="B34" s="1">
        <f t="shared" si="5"/>
        <v>4.6666666666666662E-2</v>
      </c>
    </row>
    <row r="35" spans="1:2" x14ac:dyDescent="0.3">
      <c r="A35" s="1">
        <v>21.5</v>
      </c>
      <c r="B35" s="1">
        <f t="shared" si="5"/>
        <v>4.4999999999999998E-2</v>
      </c>
    </row>
    <row r="36" spans="1:2" x14ac:dyDescent="0.3">
      <c r="A36" s="1">
        <v>22</v>
      </c>
      <c r="B36" s="1">
        <f t="shared" si="5"/>
        <v>4.3333333333333335E-2</v>
      </c>
    </row>
    <row r="37" spans="1:2" x14ac:dyDescent="0.3">
      <c r="A37" s="1">
        <v>22.5</v>
      </c>
      <c r="B37" s="1">
        <f t="shared" si="5"/>
        <v>4.1666666666666671E-2</v>
      </c>
    </row>
    <row r="38" spans="1:2" x14ac:dyDescent="0.3">
      <c r="A38" s="1">
        <v>23</v>
      </c>
      <c r="B38" s="1">
        <f t="shared" si="5"/>
        <v>4.0000000000000008E-2</v>
      </c>
    </row>
    <row r="39" spans="1:2" x14ac:dyDescent="0.3">
      <c r="A39" s="1">
        <v>23.5</v>
      </c>
      <c r="B39" s="1">
        <f t="shared" si="5"/>
        <v>3.833333333333333E-2</v>
      </c>
    </row>
    <row r="40" spans="1:2" x14ac:dyDescent="0.3">
      <c r="A40" s="1">
        <v>24</v>
      </c>
      <c r="B40" s="1">
        <f t="shared" si="5"/>
        <v>3.6666666666666667E-2</v>
      </c>
    </row>
    <row r="41" spans="1:2" x14ac:dyDescent="0.3">
      <c r="A41" s="1">
        <v>24.5</v>
      </c>
      <c r="B41" s="1">
        <f t="shared" si="5"/>
        <v>3.5000000000000003E-2</v>
      </c>
    </row>
    <row r="42" spans="1:2" x14ac:dyDescent="0.3">
      <c r="A42" s="1">
        <v>25</v>
      </c>
      <c r="B42" s="1">
        <f t="shared" si="5"/>
        <v>3.333333333333334E-2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C23D-6651-4639-BB3D-62A6B595AB87}">
  <dimension ref="A2:P19"/>
  <sheetViews>
    <sheetView workbookViewId="0">
      <selection activeCell="I20" sqref="I20"/>
    </sheetView>
  </sheetViews>
  <sheetFormatPr baseColWidth="10" defaultRowHeight="14.4" x14ac:dyDescent="0.3"/>
  <sheetData>
    <row r="2" spans="1:16" x14ac:dyDescent="0.3">
      <c r="A2" s="15" t="s">
        <v>0</v>
      </c>
      <c r="B2" s="15" t="s">
        <v>7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">
      <c r="A3" s="1">
        <v>0</v>
      </c>
      <c r="B3" s="1">
        <f>+A3^2+2/3</f>
        <v>0.66666666666666663</v>
      </c>
      <c r="J3" s="11">
        <v>1</v>
      </c>
      <c r="K3" s="11">
        <v>0.18153596087801549</v>
      </c>
      <c r="L3" s="11">
        <v>0.37215326735620557</v>
      </c>
      <c r="M3" s="12">
        <f>$H$17+($H$18-$H$17)*K3</f>
        <v>0.18153596087801549</v>
      </c>
      <c r="N3" s="11">
        <f>+M3^2+(2/3)</f>
        <v>0.69962197175857099</v>
      </c>
      <c r="O3" s="11">
        <f>N3/$H$19</f>
        <v>0.41977318305514255</v>
      </c>
      <c r="P3" s="11" t="str">
        <f t="shared" ref="P3:P19" si="0">IF(L3&lt;O3,"ACEPTO x","RECHAZO x")</f>
        <v>ACEPTO x</v>
      </c>
    </row>
    <row r="4" spans="1:16" x14ac:dyDescent="0.3">
      <c r="A4" s="1">
        <v>0.1</v>
      </c>
      <c r="B4" s="1">
        <f t="shared" ref="B4:B13" si="1">+A4^2+2/3</f>
        <v>0.67666666666666664</v>
      </c>
      <c r="J4" s="11">
        <v>2</v>
      </c>
      <c r="K4" s="11">
        <v>0.81002386719278285</v>
      </c>
      <c r="L4" s="11">
        <v>3.7938088202509768E-2</v>
      </c>
      <c r="M4" s="12">
        <f t="shared" ref="M4:M19" si="2">$H$17+($H$18-$H$17)*K4</f>
        <v>0.81002386719278285</v>
      </c>
      <c r="N4" s="11">
        <f t="shared" ref="N4:N19" si="3">+M4^2+2/3</f>
        <v>1.3228053320886177</v>
      </c>
      <c r="O4" s="11">
        <f t="shared" ref="O4:O19" si="4">N4/$H$19</f>
        <v>0.79368319925317055</v>
      </c>
      <c r="P4" s="11" t="str">
        <f t="shared" si="0"/>
        <v>ACEPTO x</v>
      </c>
    </row>
    <row r="5" spans="1:16" x14ac:dyDescent="0.3">
      <c r="A5" s="1">
        <v>0.2</v>
      </c>
      <c r="B5" s="1">
        <f t="shared" si="1"/>
        <v>0.70666666666666667</v>
      </c>
      <c r="J5" s="11">
        <v>3</v>
      </c>
      <c r="K5" s="11">
        <v>0.49196536834602622</v>
      </c>
      <c r="L5" s="11">
        <v>0.15967564040792326</v>
      </c>
      <c r="M5" s="12">
        <f t="shared" si="2"/>
        <v>0.49196536834602622</v>
      </c>
      <c r="N5" s="11">
        <f t="shared" si="3"/>
        <v>0.90869659031850791</v>
      </c>
      <c r="O5" s="11">
        <f t="shared" si="4"/>
        <v>0.54521795419110475</v>
      </c>
      <c r="P5" s="11" t="str">
        <f t="shared" si="0"/>
        <v>ACEPTO x</v>
      </c>
    </row>
    <row r="6" spans="1:16" x14ac:dyDescent="0.3">
      <c r="A6" s="1">
        <v>0.3</v>
      </c>
      <c r="B6" s="1">
        <f t="shared" si="1"/>
        <v>0.7566666666666666</v>
      </c>
      <c r="J6" s="10">
        <v>4</v>
      </c>
      <c r="K6" s="10">
        <v>4.4064061453401249E-2</v>
      </c>
      <c r="L6" s="10">
        <v>0.70884679690457308</v>
      </c>
      <c r="M6" s="10">
        <f t="shared" si="2"/>
        <v>4.4064061453401249E-2</v>
      </c>
      <c r="N6" s="10">
        <f t="shared" si="3"/>
        <v>0.66860830817843575</v>
      </c>
      <c r="O6" s="10">
        <f t="shared" si="4"/>
        <v>0.40116498490706143</v>
      </c>
      <c r="P6" s="10" t="str">
        <f t="shared" si="0"/>
        <v>RECHAZO x</v>
      </c>
    </row>
    <row r="7" spans="1:16" x14ac:dyDescent="0.3">
      <c r="A7" s="1">
        <v>0.4</v>
      </c>
      <c r="B7" s="1">
        <f t="shared" si="1"/>
        <v>0.82666666666666666</v>
      </c>
      <c r="J7" s="11">
        <v>5</v>
      </c>
      <c r="K7" s="11">
        <v>0.42448730194127005</v>
      </c>
      <c r="L7" s="11">
        <v>0.4787738061011102</v>
      </c>
      <c r="M7" s="12">
        <f t="shared" si="2"/>
        <v>0.42448730194127005</v>
      </c>
      <c r="N7" s="11">
        <f t="shared" si="3"/>
        <v>0.8468561361760456</v>
      </c>
      <c r="O7" s="11">
        <f t="shared" si="4"/>
        <v>0.50811368170562732</v>
      </c>
      <c r="P7" s="11" t="str">
        <f t="shared" si="0"/>
        <v>ACEPTO x</v>
      </c>
    </row>
    <row r="8" spans="1:16" x14ac:dyDescent="0.3">
      <c r="A8" s="1">
        <v>0.5</v>
      </c>
      <c r="B8" s="1">
        <f t="shared" si="1"/>
        <v>0.91666666666666663</v>
      </c>
      <c r="J8" s="11">
        <v>6</v>
      </c>
      <c r="K8" s="11">
        <v>0.35252538888342733</v>
      </c>
      <c r="L8" s="11">
        <v>0.35088623175807598</v>
      </c>
      <c r="M8" s="12">
        <f t="shared" si="2"/>
        <v>0.35252538888342733</v>
      </c>
      <c r="N8" s="11">
        <f t="shared" si="3"/>
        <v>0.79094081647407832</v>
      </c>
      <c r="O8" s="11">
        <f t="shared" si="4"/>
        <v>0.47456448988444699</v>
      </c>
      <c r="P8" s="11" t="str">
        <f t="shared" si="0"/>
        <v>ACEPTO x</v>
      </c>
    </row>
    <row r="9" spans="1:16" x14ac:dyDescent="0.3">
      <c r="A9" s="1">
        <v>0.6</v>
      </c>
      <c r="B9" s="1">
        <f t="shared" si="1"/>
        <v>1.0266666666666666</v>
      </c>
      <c r="J9" s="11">
        <v>7</v>
      </c>
      <c r="K9" s="11">
        <v>0.76106878866714267</v>
      </c>
      <c r="L9" s="11">
        <v>0.60156474780308089</v>
      </c>
      <c r="M9" s="12">
        <f t="shared" si="2"/>
        <v>0.76106878866714267</v>
      </c>
      <c r="N9" s="11">
        <f t="shared" si="3"/>
        <v>1.2458923677499385</v>
      </c>
      <c r="O9" s="11">
        <f t="shared" si="4"/>
        <v>0.74753542064996303</v>
      </c>
      <c r="P9" s="11" t="str">
        <f t="shared" si="0"/>
        <v>ACEPTO x</v>
      </c>
    </row>
    <row r="10" spans="1:16" x14ac:dyDescent="0.3">
      <c r="A10" s="1">
        <v>0.7</v>
      </c>
      <c r="B10" s="1">
        <f t="shared" si="1"/>
        <v>1.1566666666666665</v>
      </c>
      <c r="J10" s="10">
        <v>8</v>
      </c>
      <c r="K10" s="10">
        <v>8.5853327129094437E-2</v>
      </c>
      <c r="L10" s="10">
        <v>0.61058511236434898</v>
      </c>
      <c r="M10" s="10">
        <f t="shared" si="2"/>
        <v>8.5853327129094437E-2</v>
      </c>
      <c r="N10" s="10">
        <f t="shared" si="3"/>
        <v>0.67403746044580193</v>
      </c>
      <c r="O10" s="10">
        <f t="shared" si="4"/>
        <v>0.40442247626748112</v>
      </c>
      <c r="P10" s="10" t="str">
        <f t="shared" si="0"/>
        <v>RECHAZO x</v>
      </c>
    </row>
    <row r="11" spans="1:16" x14ac:dyDescent="0.3">
      <c r="A11" s="1">
        <v>0.8</v>
      </c>
      <c r="B11" s="1">
        <f t="shared" si="1"/>
        <v>1.3066666666666666</v>
      </c>
      <c r="J11" s="11">
        <v>9</v>
      </c>
      <c r="K11" s="11">
        <v>0.40685270775185223</v>
      </c>
      <c r="L11" s="11">
        <v>0.28411377456025033</v>
      </c>
      <c r="M11" s="12">
        <f t="shared" si="2"/>
        <v>0.40685270775185223</v>
      </c>
      <c r="N11" s="11">
        <f t="shared" si="3"/>
        <v>0.83219579247168074</v>
      </c>
      <c r="O11" s="11">
        <f t="shared" si="4"/>
        <v>0.49931747548300842</v>
      </c>
      <c r="P11" s="11" t="str">
        <f t="shared" si="0"/>
        <v>ACEPTO x</v>
      </c>
    </row>
    <row r="12" spans="1:16" x14ac:dyDescent="0.3">
      <c r="A12" s="1">
        <v>0.9</v>
      </c>
      <c r="B12" s="1">
        <f t="shared" si="1"/>
        <v>1.4766666666666666</v>
      </c>
      <c r="J12" s="11">
        <v>10</v>
      </c>
      <c r="K12" s="11">
        <v>0.60876482803313658</v>
      </c>
      <c r="L12" s="11">
        <v>0.56325477955881853</v>
      </c>
      <c r="M12" s="12">
        <f t="shared" si="2"/>
        <v>0.60876482803313658</v>
      </c>
      <c r="N12" s="11">
        <f t="shared" si="3"/>
        <v>1.037261282516881</v>
      </c>
      <c r="O12" s="11">
        <f t="shared" si="4"/>
        <v>0.62235676951012853</v>
      </c>
      <c r="P12" s="11" t="str">
        <f t="shared" si="0"/>
        <v>ACEPTO x</v>
      </c>
    </row>
    <row r="13" spans="1:16" x14ac:dyDescent="0.3">
      <c r="A13" s="1">
        <v>1</v>
      </c>
      <c r="B13" s="1">
        <f t="shared" si="1"/>
        <v>1.6666666666666665</v>
      </c>
      <c r="J13" s="7">
        <v>11</v>
      </c>
      <c r="K13" s="7">
        <v>0.59018360969798955</v>
      </c>
      <c r="L13" s="7">
        <v>3.5178507629158084E-2</v>
      </c>
      <c r="M13" s="8">
        <f t="shared" si="2"/>
        <v>0.59018360969798955</v>
      </c>
      <c r="N13" s="7">
        <f t="shared" si="3"/>
        <v>1.0149833598228155</v>
      </c>
      <c r="O13" s="7">
        <f t="shared" si="4"/>
        <v>0.60899001589368928</v>
      </c>
      <c r="P13" s="7" t="str">
        <f t="shared" si="0"/>
        <v>ACEPTO x</v>
      </c>
    </row>
    <row r="14" spans="1:16" x14ac:dyDescent="0.3">
      <c r="J14" s="7">
        <v>12</v>
      </c>
      <c r="K14" s="7">
        <v>0.68334645746997102</v>
      </c>
      <c r="L14" s="7">
        <v>8.2477126893652275E-2</v>
      </c>
      <c r="M14" s="8">
        <f t="shared" si="2"/>
        <v>0.68334645746997102</v>
      </c>
      <c r="N14" s="7">
        <f t="shared" si="3"/>
        <v>1.1336290476034256</v>
      </c>
      <c r="O14" s="7">
        <f t="shared" si="4"/>
        <v>0.68017742856205532</v>
      </c>
      <c r="P14" s="7" t="str">
        <f t="shared" si="0"/>
        <v>ACEPTO x</v>
      </c>
    </row>
    <row r="15" spans="1:16" x14ac:dyDescent="0.3">
      <c r="J15" s="7">
        <v>13</v>
      </c>
      <c r="K15" s="7">
        <v>0.46419318983974733</v>
      </c>
      <c r="L15" s="7">
        <v>0.80340629824026033</v>
      </c>
      <c r="M15" s="8">
        <f t="shared" si="2"/>
        <v>0.46419318983974733</v>
      </c>
      <c r="N15" s="7">
        <f t="shared" si="3"/>
        <v>0.88214198416026635</v>
      </c>
      <c r="O15" s="7">
        <f t="shared" si="4"/>
        <v>0.52928519049615974</v>
      </c>
      <c r="P15" s="7" t="str">
        <f t="shared" si="0"/>
        <v>RECHAZO x</v>
      </c>
    </row>
    <row r="16" spans="1:16" x14ac:dyDescent="0.3">
      <c r="J16" s="7">
        <v>14</v>
      </c>
      <c r="K16" s="7">
        <v>0.17860976224000458</v>
      </c>
      <c r="L16" s="7">
        <v>0.89815936787487149</v>
      </c>
      <c r="M16" s="8">
        <f t="shared" si="2"/>
        <v>0.17860976224000458</v>
      </c>
      <c r="N16" s="7">
        <f t="shared" si="3"/>
        <v>0.69856811383409756</v>
      </c>
      <c r="O16" s="7">
        <f t="shared" si="4"/>
        <v>0.41914086830045849</v>
      </c>
      <c r="P16" s="7" t="str">
        <f t="shared" si="0"/>
        <v>RECHAZO x</v>
      </c>
    </row>
    <row r="17" spans="7:16" x14ac:dyDescent="0.3">
      <c r="G17" s="6" t="s">
        <v>4</v>
      </c>
      <c r="H17" s="1">
        <v>0</v>
      </c>
      <c r="J17" s="7">
        <v>15</v>
      </c>
      <c r="K17" s="7">
        <v>0.22785113089486375</v>
      </c>
      <c r="L17" s="7">
        <v>0.83447222700215085</v>
      </c>
      <c r="M17" s="8">
        <f t="shared" si="2"/>
        <v>0.22785113089486375</v>
      </c>
      <c r="N17" s="7">
        <f t="shared" si="3"/>
        <v>0.71858280451673495</v>
      </c>
      <c r="O17" s="7">
        <f t="shared" si="4"/>
        <v>0.43114968271004095</v>
      </c>
      <c r="P17" s="7" t="str">
        <f t="shared" si="0"/>
        <v>RECHAZO x</v>
      </c>
    </row>
    <row r="18" spans="7:16" x14ac:dyDescent="0.3">
      <c r="G18" s="6" t="s">
        <v>5</v>
      </c>
      <c r="H18" s="1">
        <v>1</v>
      </c>
      <c r="J18" s="7">
        <v>16</v>
      </c>
      <c r="K18" s="7">
        <v>0.42447584080000689</v>
      </c>
      <c r="L18" s="7">
        <v>4.6334891372386E-3</v>
      </c>
      <c r="M18" s="8">
        <f t="shared" si="2"/>
        <v>0.42447584080000689</v>
      </c>
      <c r="N18" s="7">
        <f t="shared" si="3"/>
        <v>0.84684640608953943</v>
      </c>
      <c r="O18" s="7">
        <f t="shared" si="4"/>
        <v>0.50810784365372363</v>
      </c>
      <c r="P18" s="7" t="str">
        <f t="shared" si="0"/>
        <v>ACEPTO x</v>
      </c>
    </row>
    <row r="19" spans="7:16" x14ac:dyDescent="0.3">
      <c r="G19" s="6" t="s">
        <v>10</v>
      </c>
      <c r="H19" s="1">
        <f>5/3</f>
        <v>1.6666666666666667</v>
      </c>
      <c r="J19" s="7">
        <v>17</v>
      </c>
      <c r="K19" s="7">
        <v>0.17143596789969806</v>
      </c>
      <c r="L19" s="7">
        <v>0.96077200210043223</v>
      </c>
      <c r="M19" s="8">
        <f t="shared" si="2"/>
        <v>0.17143596789969806</v>
      </c>
      <c r="N19" s="7">
        <f t="shared" si="3"/>
        <v>0.69605695775637288</v>
      </c>
      <c r="O19" s="7">
        <f t="shared" si="4"/>
        <v>0.41763417465382369</v>
      </c>
      <c r="P19" s="7" t="str">
        <f t="shared" si="0"/>
        <v>RECHAZO x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07F-EF5D-469E-97EF-DB3672D3114B}">
  <dimension ref="A1:P42"/>
  <sheetViews>
    <sheetView topLeftCell="B1" workbookViewId="0">
      <selection activeCell="L17" sqref="L17"/>
    </sheetView>
  </sheetViews>
  <sheetFormatPr baseColWidth="10" defaultRowHeight="14.4" x14ac:dyDescent="0.3"/>
  <sheetData>
    <row r="1" spans="1:16" x14ac:dyDescent="0.3">
      <c r="A1" s="15" t="s">
        <v>0</v>
      </c>
      <c r="B1" s="15" t="s">
        <v>7</v>
      </c>
    </row>
    <row r="2" spans="1:16" x14ac:dyDescent="0.3">
      <c r="A2" s="1">
        <v>0</v>
      </c>
      <c r="B2" s="1">
        <f>3/2*A2-3/4*A2^2</f>
        <v>0</v>
      </c>
      <c r="H2" s="6" t="s">
        <v>4</v>
      </c>
      <c r="I2" s="14">
        <v>0</v>
      </c>
      <c r="J2" s="1" t="s">
        <v>9</v>
      </c>
      <c r="K2" s="9" t="s">
        <v>2</v>
      </c>
      <c r="L2" s="9" t="s">
        <v>3</v>
      </c>
      <c r="M2" s="9" t="s">
        <v>0</v>
      </c>
      <c r="N2" s="9" t="s">
        <v>7</v>
      </c>
      <c r="O2" s="9" t="s">
        <v>8</v>
      </c>
      <c r="P2" s="9"/>
    </row>
    <row r="3" spans="1:16" x14ac:dyDescent="0.3">
      <c r="A3" s="1">
        <v>0.05</v>
      </c>
      <c r="B3" s="1">
        <f t="shared" ref="B3:B42" si="0">3/2*A3-3/4*A3^2</f>
        <v>7.3125000000000009E-2</v>
      </c>
      <c r="H3" s="6" t="s">
        <v>5</v>
      </c>
      <c r="I3" s="14">
        <v>2</v>
      </c>
      <c r="J3" s="12">
        <v>1</v>
      </c>
      <c r="K3" s="12">
        <v>0.5262629886849205</v>
      </c>
      <c r="L3" s="12">
        <v>0.78584958781323777</v>
      </c>
      <c r="M3" s="12">
        <f>$I$3*K3</f>
        <v>1.052525977369841</v>
      </c>
      <c r="N3" s="12">
        <f>(3/2)*M3-(3/4)*M3^2</f>
        <v>0.74793076627600708</v>
      </c>
      <c r="O3" s="12">
        <f>N3/$I$4</f>
        <v>0.99724102170134277</v>
      </c>
      <c r="P3" s="12" t="str">
        <f t="shared" ref="P3:P19" si="1">IF(L3&lt;O3,"ACEPTO x","RECHAZO x")</f>
        <v>ACEPTO x</v>
      </c>
    </row>
    <row r="4" spans="1:16" x14ac:dyDescent="0.3">
      <c r="A4" s="1">
        <v>0.1</v>
      </c>
      <c r="B4" s="1">
        <f t="shared" si="0"/>
        <v>0.14250000000000002</v>
      </c>
      <c r="H4" s="6" t="s">
        <v>10</v>
      </c>
      <c r="I4" s="14">
        <f>3/4</f>
        <v>0.75</v>
      </c>
      <c r="J4" s="12">
        <v>2</v>
      </c>
      <c r="K4" s="12">
        <v>0.25402546033057993</v>
      </c>
      <c r="L4" s="12">
        <v>0.29283440457617937</v>
      </c>
      <c r="M4" s="12">
        <f t="shared" ref="M4:M19" si="2">$I$3*K4</f>
        <v>0.50805092066115987</v>
      </c>
      <c r="N4" s="12">
        <f t="shared" ref="N4:N19" si="3">(3/2)*M4-(3/4)*M4^2</f>
        <v>0.56848957750325069</v>
      </c>
      <c r="O4" s="12">
        <f t="shared" ref="O4:O19" si="4">N4/$I$4</f>
        <v>0.75798610333766758</v>
      </c>
      <c r="P4" s="12" t="str">
        <f t="shared" si="1"/>
        <v>ACEPTO x</v>
      </c>
    </row>
    <row r="5" spans="1:16" x14ac:dyDescent="0.3">
      <c r="A5" s="1">
        <v>0.15</v>
      </c>
      <c r="B5" s="1">
        <f t="shared" si="0"/>
        <v>0.20812499999999998</v>
      </c>
      <c r="J5" s="10">
        <v>3</v>
      </c>
      <c r="K5" s="10">
        <v>1.7873554163060357E-2</v>
      </c>
      <c r="L5" s="10">
        <v>0.59986948291266962</v>
      </c>
      <c r="M5" s="10">
        <f t="shared" si="2"/>
        <v>3.5747108326120713E-2</v>
      </c>
      <c r="N5" s="10">
        <f t="shared" si="3"/>
        <v>5.2662270673921513E-2</v>
      </c>
      <c r="O5" s="10">
        <f t="shared" si="4"/>
        <v>7.0216360898562022E-2</v>
      </c>
      <c r="P5" s="10" t="str">
        <f t="shared" si="1"/>
        <v>RECHAZO x</v>
      </c>
    </row>
    <row r="6" spans="1:16" x14ac:dyDescent="0.3">
      <c r="A6" s="1">
        <v>0.2</v>
      </c>
      <c r="B6" s="1">
        <f t="shared" si="0"/>
        <v>0.27</v>
      </c>
      <c r="J6" s="12">
        <v>4</v>
      </c>
      <c r="K6" s="12">
        <v>0.56417758985914912</v>
      </c>
      <c r="L6" s="12">
        <v>0.27151795630778941</v>
      </c>
      <c r="M6" s="12">
        <f t="shared" si="2"/>
        <v>1.1283551797182982</v>
      </c>
      <c r="N6" s="12">
        <f t="shared" si="3"/>
        <v>0.73764371087961267</v>
      </c>
      <c r="O6" s="12">
        <f t="shared" si="4"/>
        <v>0.98352494783948352</v>
      </c>
      <c r="P6" s="12" t="str">
        <f t="shared" si="1"/>
        <v>ACEPTO x</v>
      </c>
    </row>
    <row r="7" spans="1:16" x14ac:dyDescent="0.3">
      <c r="A7" s="1">
        <v>0.25</v>
      </c>
      <c r="B7" s="1">
        <f t="shared" si="0"/>
        <v>0.328125</v>
      </c>
      <c r="J7" s="12">
        <v>5</v>
      </c>
      <c r="K7" s="12">
        <v>0.44527792403809396</v>
      </c>
      <c r="L7" s="12">
        <v>9.1836131943619947E-2</v>
      </c>
      <c r="M7" s="12">
        <f t="shared" si="2"/>
        <v>0.89055584807618793</v>
      </c>
      <c r="N7" s="12">
        <f t="shared" si="3"/>
        <v>0.74101648320725821</v>
      </c>
      <c r="O7" s="12">
        <f t="shared" si="4"/>
        <v>0.98802197760967758</v>
      </c>
      <c r="P7" s="12" t="str">
        <f t="shared" si="1"/>
        <v>ACEPTO x</v>
      </c>
    </row>
    <row r="8" spans="1:16" x14ac:dyDescent="0.3">
      <c r="A8" s="1">
        <v>0.3</v>
      </c>
      <c r="B8" s="1">
        <f t="shared" si="0"/>
        <v>0.38249999999999995</v>
      </c>
      <c r="J8" s="12">
        <v>6</v>
      </c>
      <c r="K8" s="12">
        <v>0.22675506404078105</v>
      </c>
      <c r="L8" s="12">
        <v>0.14353456212598492</v>
      </c>
      <c r="M8" s="12">
        <f t="shared" si="2"/>
        <v>0.4535101280815621</v>
      </c>
      <c r="N8" s="12">
        <f t="shared" si="3"/>
        <v>0.52601161491792703</v>
      </c>
      <c r="O8" s="12">
        <f t="shared" si="4"/>
        <v>0.70134881989056941</v>
      </c>
      <c r="P8" s="12" t="str">
        <f t="shared" si="1"/>
        <v>ACEPTO x</v>
      </c>
    </row>
    <row r="9" spans="1:16" x14ac:dyDescent="0.3">
      <c r="A9" s="1">
        <v>0.35</v>
      </c>
      <c r="B9" s="1">
        <f t="shared" si="0"/>
        <v>0.43312499999999993</v>
      </c>
      <c r="J9" s="12">
        <v>7</v>
      </c>
      <c r="K9" s="12">
        <v>0.13448540596287828</v>
      </c>
      <c r="L9" s="12">
        <v>0.15156522615235735</v>
      </c>
      <c r="M9" s="12">
        <f t="shared" si="2"/>
        <v>0.26897081192575656</v>
      </c>
      <c r="N9" s="12">
        <f t="shared" si="3"/>
        <v>0.3491972446376343</v>
      </c>
      <c r="O9" s="12">
        <f t="shared" si="4"/>
        <v>0.46559632618351238</v>
      </c>
      <c r="P9" s="12" t="str">
        <f t="shared" si="1"/>
        <v>ACEPTO x</v>
      </c>
    </row>
    <row r="10" spans="1:16" x14ac:dyDescent="0.3">
      <c r="A10" s="1">
        <v>0.4</v>
      </c>
      <c r="B10" s="1">
        <f t="shared" si="0"/>
        <v>0.48000000000000009</v>
      </c>
      <c r="J10" s="10">
        <v>8</v>
      </c>
      <c r="K10" s="10">
        <v>4.6252733722108696E-2</v>
      </c>
      <c r="L10" s="10">
        <v>0.34563359191159748</v>
      </c>
      <c r="M10" s="10">
        <f t="shared" si="2"/>
        <v>9.2505467444217393E-2</v>
      </c>
      <c r="N10" s="10">
        <f t="shared" si="3"/>
        <v>0.1323402550360212</v>
      </c>
      <c r="O10" s="10">
        <f t="shared" si="4"/>
        <v>0.17645367338136161</v>
      </c>
      <c r="P10" s="10" t="str">
        <f t="shared" si="1"/>
        <v>RECHAZO x</v>
      </c>
    </row>
    <row r="11" spans="1:16" x14ac:dyDescent="0.3">
      <c r="A11" s="1">
        <v>0.45</v>
      </c>
      <c r="B11" s="1">
        <f t="shared" si="0"/>
        <v>0.52312500000000006</v>
      </c>
      <c r="J11" s="12">
        <v>9</v>
      </c>
      <c r="K11" s="12">
        <v>0.97567636610202446</v>
      </c>
      <c r="L11" s="12">
        <v>0.81441625374598048</v>
      </c>
      <c r="M11" s="12">
        <f t="shared" si="2"/>
        <v>1.9513527322040489</v>
      </c>
      <c r="N11" s="12">
        <f t="shared" si="3"/>
        <v>7.1195984195918438E-2</v>
      </c>
      <c r="O11" s="12">
        <f t="shared" si="4"/>
        <v>9.4927978927891246E-2</v>
      </c>
      <c r="P11" s="12" t="str">
        <f t="shared" si="1"/>
        <v>RECHAZO x</v>
      </c>
    </row>
    <row r="12" spans="1:16" x14ac:dyDescent="0.3">
      <c r="A12" s="1">
        <v>0.5</v>
      </c>
      <c r="B12" s="1">
        <f t="shared" si="0"/>
        <v>0.5625</v>
      </c>
      <c r="J12" s="12">
        <v>10</v>
      </c>
      <c r="K12" s="12">
        <v>0.75117134096578209</v>
      </c>
      <c r="L12" s="12">
        <v>0.41758902671066056</v>
      </c>
      <c r="M12" s="12">
        <f t="shared" si="2"/>
        <v>1.5023426819315642</v>
      </c>
      <c r="N12" s="12">
        <f t="shared" si="3"/>
        <v>0.56073887243235254</v>
      </c>
      <c r="O12" s="12">
        <f t="shared" si="4"/>
        <v>0.74765182990980339</v>
      </c>
      <c r="P12" s="12" t="str">
        <f t="shared" si="1"/>
        <v>ACEPTO x</v>
      </c>
    </row>
    <row r="13" spans="1:16" x14ac:dyDescent="0.3">
      <c r="A13" s="1">
        <v>0.55000000000000004</v>
      </c>
      <c r="B13" s="1">
        <f t="shared" si="0"/>
        <v>0.59812500000000002</v>
      </c>
      <c r="J13" s="13">
        <v>11</v>
      </c>
      <c r="K13" s="13">
        <v>0.59214380772084763</v>
      </c>
      <c r="L13" s="13">
        <v>0.71937950758213098</v>
      </c>
      <c r="M13" s="13">
        <f t="shared" si="2"/>
        <v>1.1842876154416953</v>
      </c>
      <c r="N13" s="12">
        <f t="shared" si="3"/>
        <v>0.72452855609611033</v>
      </c>
      <c r="O13" s="13">
        <f t="shared" si="4"/>
        <v>0.96603807479481374</v>
      </c>
      <c r="P13" s="13" t="str">
        <f t="shared" si="1"/>
        <v>ACEPTO x</v>
      </c>
    </row>
    <row r="14" spans="1:16" x14ac:dyDescent="0.3">
      <c r="A14" s="1">
        <v>0.6</v>
      </c>
      <c r="B14" s="1">
        <f t="shared" si="0"/>
        <v>0.62999999999999989</v>
      </c>
      <c r="J14" s="13">
        <v>12</v>
      </c>
      <c r="K14" s="13">
        <v>0.57820156832122671</v>
      </c>
      <c r="L14" s="13">
        <v>1.2492949007145815E-2</v>
      </c>
      <c r="M14" s="13">
        <f t="shared" si="2"/>
        <v>1.1564031366424534</v>
      </c>
      <c r="N14" s="12">
        <f t="shared" si="3"/>
        <v>0.73165354413630146</v>
      </c>
      <c r="O14" s="13">
        <f t="shared" si="4"/>
        <v>0.97553805884840195</v>
      </c>
      <c r="P14" s="13" t="str">
        <f t="shared" si="1"/>
        <v>ACEPTO x</v>
      </c>
    </row>
    <row r="15" spans="1:16" x14ac:dyDescent="0.3">
      <c r="A15" s="1">
        <v>0.65</v>
      </c>
      <c r="B15" s="1">
        <f t="shared" si="0"/>
        <v>0.65812500000000007</v>
      </c>
      <c r="J15" s="13">
        <v>13</v>
      </c>
      <c r="K15" s="13">
        <v>0.39265320755346589</v>
      </c>
      <c r="L15" s="13">
        <v>0.84421131398340798</v>
      </c>
      <c r="M15" s="13">
        <f t="shared" si="2"/>
        <v>0.78530641510693178</v>
      </c>
      <c r="N15" s="12">
        <f t="shared" si="3"/>
        <v>0.7154299984543222</v>
      </c>
      <c r="O15" s="13">
        <f t="shared" si="4"/>
        <v>0.9539066646057629</v>
      </c>
      <c r="P15" s="13" t="str">
        <f t="shared" si="1"/>
        <v>ACEPTO x</v>
      </c>
    </row>
    <row r="16" spans="1:16" x14ac:dyDescent="0.3">
      <c r="A16" s="1">
        <v>0.7</v>
      </c>
      <c r="B16" s="1">
        <f t="shared" si="0"/>
        <v>0.68249999999999988</v>
      </c>
      <c r="J16" s="13">
        <v>14</v>
      </c>
      <c r="K16" s="13">
        <v>0.52558262305866499</v>
      </c>
      <c r="L16" s="13">
        <v>0.9638753764467265</v>
      </c>
      <c r="M16" s="13">
        <f t="shared" si="2"/>
        <v>1.05116524611733</v>
      </c>
      <c r="N16" s="12">
        <f t="shared" si="3"/>
        <v>0.74803658819231467</v>
      </c>
      <c r="O16" s="13">
        <f t="shared" si="4"/>
        <v>0.99738211758975293</v>
      </c>
      <c r="P16" s="13" t="str">
        <f t="shared" si="1"/>
        <v>ACEPTO x</v>
      </c>
    </row>
    <row r="17" spans="1:16" x14ac:dyDescent="0.3">
      <c r="A17" s="1">
        <v>0.75</v>
      </c>
      <c r="B17" s="1">
        <f t="shared" si="0"/>
        <v>0.703125</v>
      </c>
      <c r="J17" s="13">
        <v>15</v>
      </c>
      <c r="K17" s="13">
        <v>0.11280150385733145</v>
      </c>
      <c r="L17" s="13">
        <v>9.5038779811165708E-2</v>
      </c>
      <c r="M17" s="13">
        <f t="shared" si="2"/>
        <v>0.22560300771466291</v>
      </c>
      <c r="N17" s="12">
        <f t="shared" si="3"/>
        <v>0.30023197375456767</v>
      </c>
      <c r="O17" s="13">
        <f t="shared" si="4"/>
        <v>0.40030929833942358</v>
      </c>
      <c r="P17" s="13" t="str">
        <f t="shared" si="1"/>
        <v>ACEPTO x</v>
      </c>
    </row>
    <row r="18" spans="1:16" x14ac:dyDescent="0.3">
      <c r="A18" s="1">
        <v>0.8</v>
      </c>
      <c r="B18" s="1">
        <f t="shared" si="0"/>
        <v>0.72000000000000008</v>
      </c>
      <c r="J18" s="13">
        <v>16</v>
      </c>
      <c r="K18" s="13">
        <v>0.15182387329973002</v>
      </c>
      <c r="L18" s="13">
        <v>0.55731209251185987</v>
      </c>
      <c r="M18" s="13">
        <f t="shared" si="2"/>
        <v>0.30364774659946003</v>
      </c>
      <c r="N18" s="12">
        <f t="shared" si="3"/>
        <v>0.38632015438799261</v>
      </c>
      <c r="O18" s="13">
        <f t="shared" si="4"/>
        <v>0.51509353918399015</v>
      </c>
      <c r="P18" s="13" t="str">
        <f t="shared" si="1"/>
        <v>RECHAZO x</v>
      </c>
    </row>
    <row r="19" spans="1:16" x14ac:dyDescent="0.3">
      <c r="A19" s="1">
        <v>0.85</v>
      </c>
      <c r="B19" s="1">
        <f t="shared" si="0"/>
        <v>0.73312500000000003</v>
      </c>
      <c r="J19" s="13">
        <v>17</v>
      </c>
      <c r="K19" s="13">
        <v>0.5359764028105195</v>
      </c>
      <c r="L19" s="13">
        <v>0.69370009733097726</v>
      </c>
      <c r="M19" s="13">
        <f t="shared" si="2"/>
        <v>1.071952805621039</v>
      </c>
      <c r="N19" s="12">
        <f t="shared" si="3"/>
        <v>0.74611709532244586</v>
      </c>
      <c r="O19" s="13">
        <f t="shared" si="4"/>
        <v>0.9948227937632611</v>
      </c>
      <c r="P19" s="13" t="str">
        <f t="shared" si="1"/>
        <v>ACEPTO x</v>
      </c>
    </row>
    <row r="20" spans="1:16" x14ac:dyDescent="0.3">
      <c r="A20" s="1">
        <v>0.9</v>
      </c>
      <c r="B20" s="1">
        <f t="shared" si="0"/>
        <v>0.74250000000000005</v>
      </c>
    </row>
    <row r="21" spans="1:16" x14ac:dyDescent="0.3">
      <c r="A21" s="1">
        <v>0.95</v>
      </c>
      <c r="B21" s="1">
        <f t="shared" si="0"/>
        <v>0.74812499999999982</v>
      </c>
    </row>
    <row r="22" spans="1:16" x14ac:dyDescent="0.3">
      <c r="A22" s="1">
        <v>1</v>
      </c>
      <c r="B22" s="1">
        <f t="shared" si="0"/>
        <v>0.75</v>
      </c>
    </row>
    <row r="23" spans="1:16" x14ac:dyDescent="0.3">
      <c r="A23" s="1">
        <v>1.05</v>
      </c>
      <c r="B23" s="1">
        <f t="shared" si="0"/>
        <v>0.74812500000000015</v>
      </c>
    </row>
    <row r="24" spans="1:16" x14ac:dyDescent="0.3">
      <c r="A24" s="1">
        <v>1.1000000000000001</v>
      </c>
      <c r="B24" s="1">
        <f t="shared" si="0"/>
        <v>0.74249999999999994</v>
      </c>
    </row>
    <row r="25" spans="1:16" x14ac:dyDescent="0.3">
      <c r="A25" s="1">
        <v>1.1499999999999999</v>
      </c>
      <c r="B25" s="1">
        <f t="shared" si="0"/>
        <v>0.73312500000000003</v>
      </c>
    </row>
    <row r="26" spans="1:16" x14ac:dyDescent="0.3">
      <c r="A26" s="1">
        <v>1.2</v>
      </c>
      <c r="B26" s="1">
        <f t="shared" si="0"/>
        <v>0.71999999999999975</v>
      </c>
    </row>
    <row r="27" spans="1:16" x14ac:dyDescent="0.3">
      <c r="A27" s="1">
        <v>1.25</v>
      </c>
      <c r="B27" s="1">
        <f t="shared" si="0"/>
        <v>0.703125</v>
      </c>
    </row>
    <row r="28" spans="1:16" x14ac:dyDescent="0.3">
      <c r="A28" s="1">
        <v>1.3</v>
      </c>
      <c r="B28" s="1">
        <f t="shared" si="0"/>
        <v>0.68250000000000011</v>
      </c>
    </row>
    <row r="29" spans="1:16" x14ac:dyDescent="0.3">
      <c r="A29" s="1">
        <v>1.35</v>
      </c>
      <c r="B29" s="1">
        <f t="shared" si="0"/>
        <v>0.65812500000000007</v>
      </c>
    </row>
    <row r="30" spans="1:16" x14ac:dyDescent="0.3">
      <c r="A30" s="1">
        <v>1.4</v>
      </c>
      <c r="B30" s="1">
        <f t="shared" si="0"/>
        <v>0.62999999999999989</v>
      </c>
    </row>
    <row r="31" spans="1:16" x14ac:dyDescent="0.3">
      <c r="A31" s="1">
        <v>1.45</v>
      </c>
      <c r="B31" s="1">
        <f t="shared" si="0"/>
        <v>0.5981249999999998</v>
      </c>
    </row>
    <row r="32" spans="1:16" x14ac:dyDescent="0.3">
      <c r="A32" s="1">
        <v>1.5</v>
      </c>
      <c r="B32" s="1">
        <f t="shared" si="0"/>
        <v>0.5625</v>
      </c>
    </row>
    <row r="33" spans="1:2" x14ac:dyDescent="0.3">
      <c r="A33" s="1">
        <v>1.55</v>
      </c>
      <c r="B33" s="1">
        <f t="shared" si="0"/>
        <v>0.52312499999999984</v>
      </c>
    </row>
    <row r="34" spans="1:2" x14ac:dyDescent="0.3">
      <c r="A34" s="1">
        <v>1.6</v>
      </c>
      <c r="B34" s="1">
        <f t="shared" si="0"/>
        <v>0.48</v>
      </c>
    </row>
    <row r="35" spans="1:2" x14ac:dyDescent="0.3">
      <c r="A35" s="1">
        <v>1.65</v>
      </c>
      <c r="B35" s="1">
        <f t="shared" si="0"/>
        <v>0.43312499999999998</v>
      </c>
    </row>
    <row r="36" spans="1:2" x14ac:dyDescent="0.3">
      <c r="A36" s="1">
        <v>1.7</v>
      </c>
      <c r="B36" s="1">
        <f t="shared" si="0"/>
        <v>0.38250000000000028</v>
      </c>
    </row>
    <row r="37" spans="1:2" x14ac:dyDescent="0.3">
      <c r="A37" s="1">
        <v>1.75</v>
      </c>
      <c r="B37" s="1">
        <f t="shared" si="0"/>
        <v>0.328125</v>
      </c>
    </row>
    <row r="38" spans="1:2" x14ac:dyDescent="0.3">
      <c r="A38" s="1">
        <v>1.8</v>
      </c>
      <c r="B38" s="1">
        <f t="shared" si="0"/>
        <v>0.27</v>
      </c>
    </row>
    <row r="39" spans="1:2" x14ac:dyDescent="0.3">
      <c r="A39" s="1">
        <v>1.85</v>
      </c>
      <c r="B39" s="1">
        <f t="shared" si="0"/>
        <v>0.20812499999999989</v>
      </c>
    </row>
    <row r="40" spans="1:2" x14ac:dyDescent="0.3">
      <c r="A40" s="1">
        <v>1.9</v>
      </c>
      <c r="B40" s="1">
        <f t="shared" si="0"/>
        <v>0.14249999999999963</v>
      </c>
    </row>
    <row r="41" spans="1:2" x14ac:dyDescent="0.3">
      <c r="A41" s="1">
        <v>1.95</v>
      </c>
      <c r="B41" s="1">
        <f t="shared" si="0"/>
        <v>7.3125000000000107E-2</v>
      </c>
    </row>
    <row r="42" spans="1:2" x14ac:dyDescent="0.3">
      <c r="A42" s="1">
        <v>2</v>
      </c>
      <c r="B42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3</vt:lpstr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Domy</cp:lastModifiedBy>
  <dcterms:created xsi:type="dcterms:W3CDTF">2020-04-09T01:54:29Z</dcterms:created>
  <dcterms:modified xsi:type="dcterms:W3CDTF">2020-04-14T06:37:35Z</dcterms:modified>
</cp:coreProperties>
</file>